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45" windowWidth="22995" windowHeight="10035"/>
  </bookViews>
  <sheets>
    <sheet name="price and greeks" sheetId="1" r:id="rId1"/>
    <sheet name="Phi(x) und phi(x)" sheetId="2" r:id="rId2"/>
    <sheet name="Sheet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C13" i="1" l="1"/>
  <c r="P3" i="1"/>
  <c r="P4" i="1"/>
  <c r="P2" i="1"/>
  <c r="C14" i="1"/>
  <c r="B14" i="1"/>
  <c r="B13" i="1"/>
  <c r="L3" i="1" l="1"/>
  <c r="L4" i="1"/>
  <c r="L5" i="1"/>
  <c r="L6" i="1"/>
  <c r="L7" i="1"/>
  <c r="L2" i="1"/>
  <c r="H3" i="1"/>
  <c r="H4" i="1"/>
  <c r="H5" i="1"/>
  <c r="H6" i="1"/>
  <c r="H2" i="1"/>
  <c r="G3" i="1"/>
  <c r="G4" i="1"/>
  <c r="G5" i="1"/>
  <c r="G6" i="1"/>
  <c r="G2" i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0" i="2"/>
  <c r="B59" i="1"/>
  <c r="C60" i="1"/>
  <c r="D61" i="1"/>
  <c r="B63" i="1"/>
  <c r="C64" i="1"/>
  <c r="D65" i="1"/>
  <c r="B67" i="1"/>
  <c r="C68" i="1"/>
  <c r="D69" i="1"/>
  <c r="B71" i="1"/>
  <c r="C72" i="1"/>
  <c r="D73" i="1"/>
  <c r="B75" i="1"/>
  <c r="C76" i="1"/>
  <c r="D77" i="1"/>
  <c r="B79" i="1"/>
  <c r="C80" i="1"/>
  <c r="D81" i="1"/>
  <c r="B83" i="1"/>
  <c r="C84" i="1"/>
  <c r="D85" i="1"/>
  <c r="B87" i="1"/>
  <c r="C88" i="1"/>
  <c r="D89" i="1"/>
  <c r="B91" i="1"/>
  <c r="C92" i="1"/>
  <c r="D93" i="1"/>
  <c r="B95" i="1"/>
  <c r="C96" i="1"/>
  <c r="D97" i="1"/>
  <c r="B99" i="1"/>
  <c r="C100" i="1"/>
  <c r="D101" i="1"/>
  <c r="B103" i="1"/>
  <c r="C104" i="1"/>
  <c r="D105" i="1"/>
  <c r="B107" i="1"/>
  <c r="C108" i="1"/>
  <c r="D109" i="1"/>
  <c r="B111" i="1"/>
  <c r="C112" i="1"/>
  <c r="D113" i="1"/>
  <c r="B115" i="1"/>
  <c r="C116" i="1"/>
  <c r="D117" i="1"/>
  <c r="B119" i="1"/>
  <c r="C120" i="1"/>
  <c r="D121" i="1"/>
  <c r="B123" i="1"/>
  <c r="C124" i="1"/>
  <c r="D125" i="1"/>
  <c r="B127" i="1"/>
  <c r="C128" i="1"/>
  <c r="D129" i="1"/>
  <c r="B131" i="1"/>
  <c r="C132" i="1"/>
  <c r="D133" i="1"/>
  <c r="B135" i="1"/>
  <c r="C136" i="1"/>
  <c r="D137" i="1"/>
  <c r="B139" i="1"/>
  <c r="C140" i="1"/>
  <c r="D141" i="1"/>
  <c r="B143" i="1"/>
  <c r="C144" i="1"/>
  <c r="D145" i="1"/>
  <c r="B147" i="1"/>
  <c r="C148" i="1"/>
  <c r="D149" i="1"/>
  <c r="B151" i="1"/>
  <c r="C152" i="1"/>
  <c r="D153" i="1"/>
  <c r="B155" i="1"/>
  <c r="C156" i="1"/>
  <c r="D157" i="1"/>
  <c r="B159" i="1"/>
  <c r="C160" i="1"/>
  <c r="D161" i="1"/>
  <c r="B163" i="1"/>
  <c r="C164" i="1"/>
  <c r="D165" i="1"/>
  <c r="B167" i="1"/>
  <c r="C168" i="1"/>
  <c r="D169" i="1"/>
  <c r="B171" i="1"/>
  <c r="C172" i="1"/>
  <c r="D173" i="1"/>
  <c r="B175" i="1"/>
  <c r="C176" i="1"/>
  <c r="D177" i="1"/>
  <c r="B179" i="1"/>
  <c r="C180" i="1"/>
  <c r="D181" i="1"/>
  <c r="B183" i="1"/>
  <c r="C184" i="1"/>
  <c r="D185" i="1"/>
  <c r="B187" i="1"/>
  <c r="C188" i="1"/>
  <c r="D189" i="1"/>
  <c r="B191" i="1"/>
  <c r="C192" i="1"/>
  <c r="D193" i="1"/>
  <c r="B195" i="1"/>
  <c r="C196" i="1"/>
  <c r="D197" i="1"/>
  <c r="D59" i="1"/>
  <c r="B61" i="1"/>
  <c r="C62" i="1"/>
  <c r="D63" i="1"/>
  <c r="B65" i="1"/>
  <c r="C66" i="1"/>
  <c r="D67" i="1"/>
  <c r="B69" i="1"/>
  <c r="C70" i="1"/>
  <c r="D71" i="1"/>
  <c r="B73" i="1"/>
  <c r="C74" i="1"/>
  <c r="D75" i="1"/>
  <c r="B77" i="1"/>
  <c r="C78" i="1"/>
  <c r="D79" i="1"/>
  <c r="B81" i="1"/>
  <c r="C82" i="1"/>
  <c r="D83" i="1"/>
  <c r="B85" i="1"/>
  <c r="C86" i="1"/>
  <c r="D87" i="1"/>
  <c r="B89" i="1"/>
  <c r="C90" i="1"/>
  <c r="D91" i="1"/>
  <c r="B93" i="1"/>
  <c r="C94" i="1"/>
  <c r="D95" i="1"/>
  <c r="B97" i="1"/>
  <c r="C98" i="1"/>
  <c r="D99" i="1"/>
  <c r="B101" i="1"/>
  <c r="C102" i="1"/>
  <c r="D103" i="1"/>
  <c r="B105" i="1"/>
  <c r="C106" i="1"/>
  <c r="D107" i="1"/>
  <c r="B109" i="1"/>
  <c r="C110" i="1"/>
  <c r="D111" i="1"/>
  <c r="B113" i="1"/>
  <c r="C114" i="1"/>
  <c r="D115" i="1"/>
  <c r="B117" i="1"/>
  <c r="C118" i="1"/>
  <c r="D119" i="1"/>
  <c r="B121" i="1"/>
  <c r="C122" i="1"/>
  <c r="D123" i="1"/>
  <c r="B125" i="1"/>
  <c r="C126" i="1"/>
  <c r="D127" i="1"/>
  <c r="B129" i="1"/>
  <c r="C130" i="1"/>
  <c r="D131" i="1"/>
  <c r="B133" i="1"/>
  <c r="C134" i="1"/>
  <c r="D135" i="1"/>
  <c r="B137" i="1"/>
  <c r="C138" i="1"/>
  <c r="D139" i="1"/>
  <c r="B141" i="1"/>
  <c r="C142" i="1"/>
  <c r="D143" i="1"/>
  <c r="B145" i="1"/>
  <c r="C146" i="1"/>
  <c r="D147" i="1"/>
  <c r="B149" i="1"/>
  <c r="C150" i="1"/>
  <c r="D151" i="1"/>
  <c r="B153" i="1"/>
  <c r="C154" i="1"/>
  <c r="D155" i="1"/>
  <c r="B157" i="1"/>
  <c r="C158" i="1"/>
  <c r="D159" i="1"/>
  <c r="B161" i="1"/>
  <c r="C162" i="1"/>
  <c r="D163" i="1"/>
  <c r="B165" i="1"/>
  <c r="C166" i="1"/>
  <c r="D167" i="1"/>
  <c r="B169" i="1"/>
  <c r="C170" i="1"/>
  <c r="D171" i="1"/>
  <c r="B173" i="1"/>
  <c r="C174" i="1"/>
  <c r="D175" i="1"/>
  <c r="B177" i="1"/>
  <c r="C178" i="1"/>
  <c r="D179" i="1"/>
  <c r="B181" i="1"/>
  <c r="C182" i="1"/>
  <c r="D183" i="1"/>
  <c r="B185" i="1"/>
  <c r="C186" i="1"/>
  <c r="D187" i="1"/>
  <c r="B189" i="1"/>
  <c r="C190" i="1"/>
  <c r="D191" i="1"/>
  <c r="B193" i="1"/>
  <c r="C194" i="1"/>
  <c r="D195" i="1"/>
  <c r="B197" i="1"/>
  <c r="C198" i="1"/>
  <c r="D199" i="1"/>
  <c r="B201" i="1"/>
  <c r="C202" i="1"/>
  <c r="D203" i="1"/>
  <c r="B205" i="1"/>
  <c r="C206" i="1"/>
  <c r="D207" i="1"/>
  <c r="B209" i="1"/>
  <c r="C210" i="1"/>
  <c r="D211" i="1"/>
  <c r="B213" i="1"/>
  <c r="C214" i="1"/>
  <c r="D215" i="1"/>
  <c r="B217" i="1"/>
  <c r="C218" i="1"/>
  <c r="D219" i="1"/>
  <c r="B221" i="1"/>
  <c r="C222" i="1"/>
  <c r="D223" i="1"/>
  <c r="B225" i="1"/>
  <c r="C226" i="1"/>
  <c r="D227" i="1"/>
  <c r="C59" i="1"/>
  <c r="B62" i="1"/>
  <c r="D64" i="1"/>
  <c r="C67" i="1"/>
  <c r="B70" i="1"/>
  <c r="D72" i="1"/>
  <c r="C75" i="1"/>
  <c r="B78" i="1"/>
  <c r="D80" i="1"/>
  <c r="C83" i="1"/>
  <c r="B86" i="1"/>
  <c r="D88" i="1"/>
  <c r="C91" i="1"/>
  <c r="B94" i="1"/>
  <c r="D96" i="1"/>
  <c r="C99" i="1"/>
  <c r="B102" i="1"/>
  <c r="D104" i="1"/>
  <c r="C107" i="1"/>
  <c r="B110" i="1"/>
  <c r="D112" i="1"/>
  <c r="C115" i="1"/>
  <c r="B118" i="1"/>
  <c r="D120" i="1"/>
  <c r="C123" i="1"/>
  <c r="B126" i="1"/>
  <c r="D128" i="1"/>
  <c r="C131" i="1"/>
  <c r="B134" i="1"/>
  <c r="D136" i="1"/>
  <c r="C139" i="1"/>
  <c r="B142" i="1"/>
  <c r="D144" i="1"/>
  <c r="C147" i="1"/>
  <c r="B150" i="1"/>
  <c r="D152" i="1"/>
  <c r="C155" i="1"/>
  <c r="B158" i="1"/>
  <c r="D160" i="1"/>
  <c r="C163" i="1"/>
  <c r="B166" i="1"/>
  <c r="D168" i="1"/>
  <c r="C171" i="1"/>
  <c r="B174" i="1"/>
  <c r="D176" i="1"/>
  <c r="C179" i="1"/>
  <c r="B182" i="1"/>
  <c r="D184" i="1"/>
  <c r="C187" i="1"/>
  <c r="B190" i="1"/>
  <c r="D192" i="1"/>
  <c r="C195" i="1"/>
  <c r="B198" i="1"/>
  <c r="B200" i="1"/>
  <c r="D201" i="1"/>
  <c r="C203" i="1"/>
  <c r="C205" i="1"/>
  <c r="B207" i="1"/>
  <c r="D208" i="1"/>
  <c r="D210" i="1"/>
  <c r="C212" i="1"/>
  <c r="B214" i="1"/>
  <c r="B216" i="1"/>
  <c r="D217" i="1"/>
  <c r="C219" i="1"/>
  <c r="C221" i="1"/>
  <c r="B223" i="1"/>
  <c r="D224" i="1"/>
  <c r="D226" i="1"/>
  <c r="C228" i="1"/>
  <c r="D229" i="1"/>
  <c r="B231" i="1"/>
  <c r="C232" i="1"/>
  <c r="D233" i="1"/>
  <c r="B235" i="1"/>
  <c r="C236" i="1"/>
  <c r="D237" i="1"/>
  <c r="B239" i="1"/>
  <c r="C240" i="1"/>
  <c r="D241" i="1"/>
  <c r="B243" i="1"/>
  <c r="C244" i="1"/>
  <c r="D245" i="1"/>
  <c r="B247" i="1"/>
  <c r="C248" i="1"/>
  <c r="D249" i="1"/>
  <c r="B251" i="1"/>
  <c r="C252" i="1"/>
  <c r="D253" i="1"/>
  <c r="B255" i="1"/>
  <c r="C256" i="1"/>
  <c r="D257" i="1"/>
  <c r="B259" i="1"/>
  <c r="C260" i="1"/>
  <c r="D261" i="1"/>
  <c r="B263" i="1"/>
  <c r="C264" i="1"/>
  <c r="D265" i="1"/>
  <c r="B267" i="1"/>
  <c r="C268" i="1"/>
  <c r="D269" i="1"/>
  <c r="B271" i="1"/>
  <c r="C272" i="1"/>
  <c r="D273" i="1"/>
  <c r="B275" i="1"/>
  <c r="C276" i="1"/>
  <c r="D277" i="1"/>
  <c r="B279" i="1"/>
  <c r="C280" i="1"/>
  <c r="D281" i="1"/>
  <c r="B283" i="1"/>
  <c r="C284" i="1"/>
  <c r="D285" i="1"/>
  <c r="B287" i="1"/>
  <c r="C288" i="1"/>
  <c r="D289" i="1"/>
  <c r="B291" i="1"/>
  <c r="C292" i="1"/>
  <c r="D293" i="1"/>
  <c r="B295" i="1"/>
  <c r="C296" i="1"/>
  <c r="D297" i="1"/>
  <c r="B299" i="1"/>
  <c r="C300" i="1"/>
  <c r="D301" i="1"/>
  <c r="B303" i="1"/>
  <c r="C304" i="1"/>
  <c r="D60" i="1"/>
  <c r="C63" i="1"/>
  <c r="B66" i="1"/>
  <c r="D68" i="1"/>
  <c r="C71" i="1"/>
  <c r="B74" i="1"/>
  <c r="D76" i="1"/>
  <c r="C79" i="1"/>
  <c r="B82" i="1"/>
  <c r="D84" i="1"/>
  <c r="C87" i="1"/>
  <c r="B90" i="1"/>
  <c r="D92" i="1"/>
  <c r="C95" i="1"/>
  <c r="B98" i="1"/>
  <c r="D100" i="1"/>
  <c r="C103" i="1"/>
  <c r="B106" i="1"/>
  <c r="D108" i="1"/>
  <c r="C111" i="1"/>
  <c r="B114" i="1"/>
  <c r="D116" i="1"/>
  <c r="C119" i="1"/>
  <c r="B122" i="1"/>
  <c r="D124" i="1"/>
  <c r="C127" i="1"/>
  <c r="B130" i="1"/>
  <c r="D132" i="1"/>
  <c r="C135" i="1"/>
  <c r="B138" i="1"/>
  <c r="D140" i="1"/>
  <c r="C143" i="1"/>
  <c r="B146" i="1"/>
  <c r="D148" i="1"/>
  <c r="C151" i="1"/>
  <c r="B154" i="1"/>
  <c r="D156" i="1"/>
  <c r="C159" i="1"/>
  <c r="B162" i="1"/>
  <c r="D164" i="1"/>
  <c r="C167" i="1"/>
  <c r="B170" i="1"/>
  <c r="D172" i="1"/>
  <c r="C175" i="1"/>
  <c r="B178" i="1"/>
  <c r="D180" i="1"/>
  <c r="C183" i="1"/>
  <c r="B186" i="1"/>
  <c r="D188" i="1"/>
  <c r="C191" i="1"/>
  <c r="B194" i="1"/>
  <c r="D196" i="1"/>
  <c r="B199" i="1"/>
  <c r="D200" i="1"/>
  <c r="D202" i="1"/>
  <c r="C204" i="1"/>
  <c r="B206" i="1"/>
  <c r="B208" i="1"/>
  <c r="D209" i="1"/>
  <c r="C211" i="1"/>
  <c r="C213" i="1"/>
  <c r="B215" i="1"/>
  <c r="D216" i="1"/>
  <c r="D218" i="1"/>
  <c r="C220" i="1"/>
  <c r="B222" i="1"/>
  <c r="B224" i="1"/>
  <c r="D225" i="1"/>
  <c r="C227" i="1"/>
  <c r="B229" i="1"/>
  <c r="C230" i="1"/>
  <c r="D231" i="1"/>
  <c r="B233" i="1"/>
  <c r="C234" i="1"/>
  <c r="D235" i="1"/>
  <c r="B237" i="1"/>
  <c r="C238" i="1"/>
  <c r="D239" i="1"/>
  <c r="B241" i="1"/>
  <c r="C242" i="1"/>
  <c r="D243" i="1"/>
  <c r="B245" i="1"/>
  <c r="C246" i="1"/>
  <c r="D247" i="1"/>
  <c r="B249" i="1"/>
  <c r="C250" i="1"/>
  <c r="D251" i="1"/>
  <c r="B253" i="1"/>
  <c r="C254" i="1"/>
  <c r="D255" i="1"/>
  <c r="B257" i="1"/>
  <c r="C258" i="1"/>
  <c r="D259" i="1"/>
  <c r="B261" i="1"/>
  <c r="C262" i="1"/>
  <c r="D263" i="1"/>
  <c r="B265" i="1"/>
  <c r="C266" i="1"/>
  <c r="D267" i="1"/>
  <c r="B269" i="1"/>
  <c r="C270" i="1"/>
  <c r="D271" i="1"/>
  <c r="B273" i="1"/>
  <c r="C274" i="1"/>
  <c r="D275" i="1"/>
  <c r="B277" i="1"/>
  <c r="C278" i="1"/>
  <c r="D279" i="1"/>
  <c r="B281" i="1"/>
  <c r="C282" i="1"/>
  <c r="D283" i="1"/>
  <c r="B285" i="1"/>
  <c r="C286" i="1"/>
  <c r="D287" i="1"/>
  <c r="B289" i="1"/>
  <c r="C290" i="1"/>
  <c r="D291" i="1"/>
  <c r="B293" i="1"/>
  <c r="C294" i="1"/>
  <c r="D295" i="1"/>
  <c r="B297" i="1"/>
  <c r="C298" i="1"/>
  <c r="D299" i="1"/>
  <c r="B301" i="1"/>
  <c r="C302" i="1"/>
  <c r="D303" i="1"/>
  <c r="B305" i="1"/>
  <c r="C306" i="1"/>
  <c r="D307" i="1"/>
  <c r="B309" i="1"/>
  <c r="C310" i="1"/>
  <c r="D311" i="1"/>
  <c r="B313" i="1"/>
  <c r="C314" i="1"/>
  <c r="D315" i="1"/>
  <c r="B317" i="1"/>
  <c r="C318" i="1"/>
  <c r="D319" i="1"/>
  <c r="B321" i="1"/>
  <c r="C322" i="1"/>
  <c r="D323" i="1"/>
  <c r="B325" i="1"/>
  <c r="C326" i="1"/>
  <c r="D327" i="1"/>
  <c r="B329" i="1"/>
  <c r="C330" i="1"/>
  <c r="D331" i="1"/>
  <c r="B333" i="1"/>
  <c r="C334" i="1"/>
  <c r="D335" i="1"/>
  <c r="B337" i="1"/>
  <c r="C338" i="1"/>
  <c r="D339" i="1"/>
  <c r="B341" i="1"/>
  <c r="C342" i="1"/>
  <c r="D343" i="1"/>
  <c r="B345" i="1"/>
  <c r="C346" i="1"/>
  <c r="D347" i="1"/>
  <c r="B349" i="1"/>
  <c r="C350" i="1"/>
  <c r="D351" i="1"/>
  <c r="B353" i="1"/>
  <c r="C354" i="1"/>
  <c r="D355" i="1"/>
  <c r="B357" i="1"/>
  <c r="C358" i="1"/>
  <c r="D359" i="1"/>
  <c r="B361" i="1"/>
  <c r="C362" i="1"/>
  <c r="D363" i="1"/>
  <c r="B365" i="1"/>
  <c r="C366" i="1"/>
  <c r="D367" i="1"/>
  <c r="B60" i="1"/>
  <c r="C65" i="1"/>
  <c r="D70" i="1"/>
  <c r="B76" i="1"/>
  <c r="C81" i="1"/>
  <c r="D86" i="1"/>
  <c r="B92" i="1"/>
  <c r="C97" i="1"/>
  <c r="D102" i="1"/>
  <c r="B108" i="1"/>
  <c r="C113" i="1"/>
  <c r="D118" i="1"/>
  <c r="B124" i="1"/>
  <c r="C129" i="1"/>
  <c r="D134" i="1"/>
  <c r="B140" i="1"/>
  <c r="C145" i="1"/>
  <c r="D150" i="1"/>
  <c r="B156" i="1"/>
  <c r="C161" i="1"/>
  <c r="D166" i="1"/>
  <c r="B172" i="1"/>
  <c r="C177" i="1"/>
  <c r="D182" i="1"/>
  <c r="B188" i="1"/>
  <c r="C193" i="1"/>
  <c r="D198" i="1"/>
  <c r="B202" i="1"/>
  <c r="D205" i="1"/>
  <c r="C209" i="1"/>
  <c r="D212" i="1"/>
  <c r="C216" i="1"/>
  <c r="B220" i="1"/>
  <c r="C223" i="1"/>
  <c r="B227" i="1"/>
  <c r="B230" i="1"/>
  <c r="D232" i="1"/>
  <c r="C235" i="1"/>
  <c r="B238" i="1"/>
  <c r="D240" i="1"/>
  <c r="C243" i="1"/>
  <c r="B246" i="1"/>
  <c r="D248" i="1"/>
  <c r="C251" i="1"/>
  <c r="B254" i="1"/>
  <c r="D256" i="1"/>
  <c r="C259" i="1"/>
  <c r="B262" i="1"/>
  <c r="D264" i="1"/>
  <c r="C267" i="1"/>
  <c r="B270" i="1"/>
  <c r="D272" i="1"/>
  <c r="C275" i="1"/>
  <c r="B278" i="1"/>
  <c r="D280" i="1"/>
  <c r="C283" i="1"/>
  <c r="B286" i="1"/>
  <c r="D288" i="1"/>
  <c r="C291" i="1"/>
  <c r="B294" i="1"/>
  <c r="D296" i="1"/>
  <c r="C299" i="1"/>
  <c r="B302" i="1"/>
  <c r="D304" i="1"/>
  <c r="D306" i="1"/>
  <c r="C308" i="1"/>
  <c r="B310" i="1"/>
  <c r="B312" i="1"/>
  <c r="D313" i="1"/>
  <c r="C315" i="1"/>
  <c r="C317" i="1"/>
  <c r="B319" i="1"/>
  <c r="D320" i="1"/>
  <c r="D322" i="1"/>
  <c r="C324" i="1"/>
  <c r="B326" i="1"/>
  <c r="C61" i="1"/>
  <c r="D66" i="1"/>
  <c r="B72" i="1"/>
  <c r="C77" i="1"/>
  <c r="D82" i="1"/>
  <c r="B88" i="1"/>
  <c r="C93" i="1"/>
  <c r="D98" i="1"/>
  <c r="B104" i="1"/>
  <c r="C109" i="1"/>
  <c r="D114" i="1"/>
  <c r="B120" i="1"/>
  <c r="C125" i="1"/>
  <c r="D130" i="1"/>
  <c r="B136" i="1"/>
  <c r="C141" i="1"/>
  <c r="D146" i="1"/>
  <c r="B152" i="1"/>
  <c r="C157" i="1"/>
  <c r="D162" i="1"/>
  <c r="B168" i="1"/>
  <c r="C173" i="1"/>
  <c r="D178" i="1"/>
  <c r="B184" i="1"/>
  <c r="C189" i="1"/>
  <c r="D194" i="1"/>
  <c r="C199" i="1"/>
  <c r="B203" i="1"/>
  <c r="D206" i="1"/>
  <c r="B210" i="1"/>
  <c r="D213" i="1"/>
  <c r="C217" i="1"/>
  <c r="D220" i="1"/>
  <c r="C224" i="1"/>
  <c r="B228" i="1"/>
  <c r="D230" i="1"/>
  <c r="C233" i="1"/>
  <c r="B236" i="1"/>
  <c r="D238" i="1"/>
  <c r="C241" i="1"/>
  <c r="B244" i="1"/>
  <c r="D246" i="1"/>
  <c r="C249" i="1"/>
  <c r="B252" i="1"/>
  <c r="D254" i="1"/>
  <c r="C257" i="1"/>
  <c r="B260" i="1"/>
  <c r="D262" i="1"/>
  <c r="C265" i="1"/>
  <c r="B268" i="1"/>
  <c r="D270" i="1"/>
  <c r="C273" i="1"/>
  <c r="B276" i="1"/>
  <c r="D278" i="1"/>
  <c r="C281" i="1"/>
  <c r="B284" i="1"/>
  <c r="D286" i="1"/>
  <c r="C289" i="1"/>
  <c r="B292" i="1"/>
  <c r="D294" i="1"/>
  <c r="C297" i="1"/>
  <c r="B300" i="1"/>
  <c r="D302" i="1"/>
  <c r="C305" i="1"/>
  <c r="B307" i="1"/>
  <c r="D308" i="1"/>
  <c r="D310" i="1"/>
  <c r="C312" i="1"/>
  <c r="B314" i="1"/>
  <c r="B316" i="1"/>
  <c r="D317" i="1"/>
  <c r="C319" i="1"/>
  <c r="C321" i="1"/>
  <c r="B323" i="1"/>
  <c r="D324" i="1"/>
  <c r="D326" i="1"/>
  <c r="C328" i="1"/>
  <c r="B330" i="1"/>
  <c r="B332" i="1"/>
  <c r="D333" i="1"/>
  <c r="C335" i="1"/>
  <c r="C337" i="1"/>
  <c r="B339" i="1"/>
  <c r="D340" i="1"/>
  <c r="D342" i="1"/>
  <c r="C344" i="1"/>
  <c r="B346" i="1"/>
  <c r="B348" i="1"/>
  <c r="D349" i="1"/>
  <c r="C351" i="1"/>
  <c r="C353" i="1"/>
  <c r="B355" i="1"/>
  <c r="D356" i="1"/>
  <c r="D358" i="1"/>
  <c r="C360" i="1"/>
  <c r="B362" i="1"/>
  <c r="B364" i="1"/>
  <c r="D365" i="1"/>
  <c r="C367" i="1"/>
  <c r="B369" i="1"/>
  <c r="C370" i="1"/>
  <c r="D371" i="1"/>
  <c r="B373" i="1"/>
  <c r="C374" i="1"/>
  <c r="D375" i="1"/>
  <c r="B377" i="1"/>
  <c r="C378" i="1"/>
  <c r="D379" i="1"/>
  <c r="B381" i="1"/>
  <c r="C382" i="1"/>
  <c r="D383" i="1"/>
  <c r="B385" i="1"/>
  <c r="C386" i="1"/>
  <c r="D387" i="1"/>
  <c r="B389" i="1"/>
  <c r="C390" i="1"/>
  <c r="D391" i="1"/>
  <c r="B393" i="1"/>
  <c r="C394" i="1"/>
  <c r="D395" i="1"/>
  <c r="B397" i="1"/>
  <c r="C398" i="1"/>
  <c r="D399" i="1"/>
  <c r="B401" i="1"/>
  <c r="C402" i="1"/>
  <c r="D403" i="1"/>
  <c r="B405" i="1"/>
  <c r="D62" i="1"/>
  <c r="C73" i="1"/>
  <c r="B84" i="1"/>
  <c r="D94" i="1"/>
  <c r="C105" i="1"/>
  <c r="B116" i="1"/>
  <c r="D126" i="1"/>
  <c r="C137" i="1"/>
  <c r="B148" i="1"/>
  <c r="D158" i="1"/>
  <c r="C169" i="1"/>
  <c r="B180" i="1"/>
  <c r="D190" i="1"/>
  <c r="C200" i="1"/>
  <c r="C207" i="1"/>
  <c r="D214" i="1"/>
  <c r="D221" i="1"/>
  <c r="D228" i="1"/>
  <c r="B234" i="1"/>
  <c r="C239" i="1"/>
  <c r="D244" i="1"/>
  <c r="B250" i="1"/>
  <c r="C255" i="1"/>
  <c r="D260" i="1"/>
  <c r="B266" i="1"/>
  <c r="C271" i="1"/>
  <c r="D276" i="1"/>
  <c r="B282" i="1"/>
  <c r="C287" i="1"/>
  <c r="D292" i="1"/>
  <c r="B298" i="1"/>
  <c r="C303" i="1"/>
  <c r="C307" i="1"/>
  <c r="B311" i="1"/>
  <c r="D314" i="1"/>
  <c r="B318" i="1"/>
  <c r="D321" i="1"/>
  <c r="C325" i="1"/>
  <c r="B328" i="1"/>
  <c r="D330" i="1"/>
  <c r="D332" i="1"/>
  <c r="B335" i="1"/>
  <c r="D337" i="1"/>
  <c r="B340" i="1"/>
  <c r="B342" i="1"/>
  <c r="D344" i="1"/>
  <c r="B347" i="1"/>
  <c r="C349" i="1"/>
  <c r="B352" i="1"/>
  <c r="B354" i="1"/>
  <c r="C356" i="1"/>
  <c r="B359" i="1"/>
  <c r="C361" i="1"/>
  <c r="C363" i="1"/>
  <c r="B366" i="1"/>
  <c r="C368" i="1"/>
  <c r="B370" i="1"/>
  <c r="B372" i="1"/>
  <c r="D373" i="1"/>
  <c r="C375" i="1"/>
  <c r="C377" i="1"/>
  <c r="B379" i="1"/>
  <c r="D380" i="1"/>
  <c r="D382" i="1"/>
  <c r="C384" i="1"/>
  <c r="B386" i="1"/>
  <c r="B388" i="1"/>
  <c r="D389" i="1"/>
  <c r="C391" i="1"/>
  <c r="C393" i="1"/>
  <c r="B395" i="1"/>
  <c r="D396" i="1"/>
  <c r="D398" i="1"/>
  <c r="C400" i="1"/>
  <c r="B402" i="1"/>
  <c r="B404" i="1"/>
  <c r="D405" i="1"/>
  <c r="B407" i="1"/>
  <c r="C408" i="1"/>
  <c r="D409" i="1"/>
  <c r="B411" i="1"/>
  <c r="C412" i="1"/>
  <c r="D413" i="1"/>
  <c r="B415" i="1"/>
  <c r="C416" i="1"/>
  <c r="D417" i="1"/>
  <c r="B419" i="1"/>
  <c r="B64" i="1"/>
  <c r="D74" i="1"/>
  <c r="C85" i="1"/>
  <c r="B96" i="1"/>
  <c r="D106" i="1"/>
  <c r="C117" i="1"/>
  <c r="B128" i="1"/>
  <c r="D138" i="1"/>
  <c r="C149" i="1"/>
  <c r="B160" i="1"/>
  <c r="D170" i="1"/>
  <c r="C181" i="1"/>
  <c r="B192" i="1"/>
  <c r="C201" i="1"/>
  <c r="C208" i="1"/>
  <c r="C215" i="1"/>
  <c r="D222" i="1"/>
  <c r="C229" i="1"/>
  <c r="D234" i="1"/>
  <c r="B240" i="1"/>
  <c r="C245" i="1"/>
  <c r="D250" i="1"/>
  <c r="B256" i="1"/>
  <c r="C261" i="1"/>
  <c r="D266" i="1"/>
  <c r="B272" i="1"/>
  <c r="C277" i="1"/>
  <c r="D282" i="1"/>
  <c r="B288" i="1"/>
  <c r="C293" i="1"/>
  <c r="D298" i="1"/>
  <c r="B304" i="1"/>
  <c r="C311" i="1"/>
  <c r="B315" i="1"/>
  <c r="D318" i="1"/>
  <c r="B322" i="1"/>
  <c r="D328" i="1"/>
  <c r="C333" i="1"/>
  <c r="B338" i="1"/>
  <c r="B343" i="1"/>
  <c r="C347" i="1"/>
  <c r="C352" i="1"/>
  <c r="C357" i="1"/>
  <c r="D361" i="1"/>
  <c r="D366" i="1"/>
  <c r="D370" i="1"/>
  <c r="B374" i="1"/>
  <c r="D377" i="1"/>
  <c r="C381" i="1"/>
  <c r="D384" i="1"/>
  <c r="C388" i="1"/>
  <c r="B392" i="1"/>
  <c r="C395" i="1"/>
  <c r="B399" i="1"/>
  <c r="D402" i="1"/>
  <c r="B406" i="1"/>
  <c r="D408" i="1"/>
  <c r="C411" i="1"/>
  <c r="D412" i="1"/>
  <c r="C415" i="1"/>
  <c r="B418" i="1"/>
  <c r="B68" i="1"/>
  <c r="D78" i="1"/>
  <c r="C89" i="1"/>
  <c r="B100" i="1"/>
  <c r="D110" i="1"/>
  <c r="C121" i="1"/>
  <c r="B132" i="1"/>
  <c r="D142" i="1"/>
  <c r="C153" i="1"/>
  <c r="B164" i="1"/>
  <c r="D174" i="1"/>
  <c r="C185" i="1"/>
  <c r="B196" i="1"/>
  <c r="B204" i="1"/>
  <c r="B211" i="1"/>
  <c r="B218" i="1"/>
  <c r="C225" i="1"/>
  <c r="C231" i="1"/>
  <c r="D236" i="1"/>
  <c r="B242" i="1"/>
  <c r="C247" i="1"/>
  <c r="D252" i="1"/>
  <c r="B258" i="1"/>
  <c r="C263" i="1"/>
  <c r="D268" i="1"/>
  <c r="B274" i="1"/>
  <c r="C279" i="1"/>
  <c r="D284" i="1"/>
  <c r="B290" i="1"/>
  <c r="C295" i="1"/>
  <c r="D300" i="1"/>
  <c r="D305" i="1"/>
  <c r="C309" i="1"/>
  <c r="D312" i="1"/>
  <c r="C316" i="1"/>
  <c r="B320" i="1"/>
  <c r="C323" i="1"/>
  <c r="B327" i="1"/>
  <c r="C329" i="1"/>
  <c r="C331" i="1"/>
  <c r="B334" i="1"/>
  <c r="C336" i="1"/>
  <c r="D338" i="1"/>
  <c r="C341" i="1"/>
  <c r="C343" i="1"/>
  <c r="D345" i="1"/>
  <c r="C348" i="1"/>
  <c r="D350" i="1"/>
  <c r="D352" i="1"/>
  <c r="C355" i="1"/>
  <c r="D357" i="1"/>
  <c r="B360" i="1"/>
  <c r="D362" i="1"/>
  <c r="D364" i="1"/>
  <c r="B367" i="1"/>
  <c r="C369" i="1"/>
  <c r="B371" i="1"/>
  <c r="D372" i="1"/>
  <c r="D374" i="1"/>
  <c r="C376" i="1"/>
  <c r="B378" i="1"/>
  <c r="B380" i="1"/>
  <c r="D381" i="1"/>
  <c r="C383" i="1"/>
  <c r="C385" i="1"/>
  <c r="B387" i="1"/>
  <c r="D388" i="1"/>
  <c r="D390" i="1"/>
  <c r="C392" i="1"/>
  <c r="B394" i="1"/>
  <c r="B396" i="1"/>
  <c r="D397" i="1"/>
  <c r="C399" i="1"/>
  <c r="C401" i="1"/>
  <c r="B403" i="1"/>
  <c r="D404" i="1"/>
  <c r="C406" i="1"/>
  <c r="D407" i="1"/>
  <c r="B409" i="1"/>
  <c r="C410" i="1"/>
  <c r="D411" i="1"/>
  <c r="B413" i="1"/>
  <c r="C414" i="1"/>
  <c r="D415" i="1"/>
  <c r="B417" i="1"/>
  <c r="C418" i="1"/>
  <c r="D419" i="1"/>
  <c r="C69" i="1"/>
  <c r="B80" i="1"/>
  <c r="D90" i="1"/>
  <c r="C101" i="1"/>
  <c r="B112" i="1"/>
  <c r="D122" i="1"/>
  <c r="C133" i="1"/>
  <c r="B144" i="1"/>
  <c r="D154" i="1"/>
  <c r="C165" i="1"/>
  <c r="B176" i="1"/>
  <c r="D186" i="1"/>
  <c r="C197" i="1"/>
  <c r="D204" i="1"/>
  <c r="B212" i="1"/>
  <c r="B219" i="1"/>
  <c r="B226" i="1"/>
  <c r="B232" i="1"/>
  <c r="C237" i="1"/>
  <c r="D242" i="1"/>
  <c r="B248" i="1"/>
  <c r="C253" i="1"/>
  <c r="D258" i="1"/>
  <c r="B264" i="1"/>
  <c r="C269" i="1"/>
  <c r="D274" i="1"/>
  <c r="B280" i="1"/>
  <c r="C285" i="1"/>
  <c r="D290" i="1"/>
  <c r="B296" i="1"/>
  <c r="C301" i="1"/>
  <c r="B306" i="1"/>
  <c r="D309" i="1"/>
  <c r="C313" i="1"/>
  <c r="D316" i="1"/>
  <c r="C320" i="1"/>
  <c r="B324" i="1"/>
  <c r="C327" i="1"/>
  <c r="D329" i="1"/>
  <c r="C332" i="1"/>
  <c r="D334" i="1"/>
  <c r="D336" i="1"/>
  <c r="C339" i="1"/>
  <c r="D341" i="1"/>
  <c r="B344" i="1"/>
  <c r="D346" i="1"/>
  <c r="D348" i="1"/>
  <c r="B351" i="1"/>
  <c r="D353" i="1"/>
  <c r="B356" i="1"/>
  <c r="B358" i="1"/>
  <c r="D360" i="1"/>
  <c r="B363" i="1"/>
  <c r="C365" i="1"/>
  <c r="B368" i="1"/>
  <c r="D369" i="1"/>
  <c r="C371" i="1"/>
  <c r="C373" i="1"/>
  <c r="B375" i="1"/>
  <c r="D376" i="1"/>
  <c r="D378" i="1"/>
  <c r="C380" i="1"/>
  <c r="B382" i="1"/>
  <c r="B384" i="1"/>
  <c r="D385" i="1"/>
  <c r="C387" i="1"/>
  <c r="C389" i="1"/>
  <c r="B391" i="1"/>
  <c r="D392" i="1"/>
  <c r="D394" i="1"/>
  <c r="C396" i="1"/>
  <c r="B398" i="1"/>
  <c r="B400" i="1"/>
  <c r="D401" i="1"/>
  <c r="C403" i="1"/>
  <c r="C405" i="1"/>
  <c r="D406" i="1"/>
  <c r="B408" i="1"/>
  <c r="C409" i="1"/>
  <c r="D410" i="1"/>
  <c r="B412" i="1"/>
  <c r="C413" i="1"/>
  <c r="D414" i="1"/>
  <c r="B416" i="1"/>
  <c r="C417" i="1"/>
  <c r="D418" i="1"/>
  <c r="B308" i="1"/>
  <c r="D325" i="1"/>
  <c r="B331" i="1"/>
  <c r="B336" i="1"/>
  <c r="C340" i="1"/>
  <c r="C345" i="1"/>
  <c r="B350" i="1"/>
  <c r="D354" i="1"/>
  <c r="C359" i="1"/>
  <c r="C364" i="1"/>
  <c r="D368" i="1"/>
  <c r="C372" i="1"/>
  <c r="B376" i="1"/>
  <c r="C379" i="1"/>
  <c r="B383" i="1"/>
  <c r="D386" i="1"/>
  <c r="B390" i="1"/>
  <c r="D393" i="1"/>
  <c r="C397" i="1"/>
  <c r="D400" i="1"/>
  <c r="C404" i="1"/>
  <c r="C407" i="1"/>
  <c r="B410" i="1"/>
  <c r="B414" i="1"/>
  <c r="D416" i="1"/>
  <c r="C419" i="1"/>
  <c r="B21" i="1"/>
  <c r="C22" i="1"/>
  <c r="D23" i="1"/>
  <c r="B25" i="1"/>
  <c r="C26" i="1"/>
  <c r="D27" i="1"/>
  <c r="B29" i="1"/>
  <c r="C30" i="1"/>
  <c r="D31" i="1"/>
  <c r="B33" i="1"/>
  <c r="C34" i="1"/>
  <c r="D35" i="1"/>
  <c r="B37" i="1"/>
  <c r="C38" i="1"/>
  <c r="D39" i="1"/>
  <c r="B41" i="1"/>
  <c r="C42" i="1"/>
  <c r="D43" i="1"/>
  <c r="B45" i="1"/>
  <c r="C46" i="1"/>
  <c r="D47" i="1"/>
  <c r="B49" i="1"/>
  <c r="C50" i="1"/>
  <c r="D51" i="1"/>
  <c r="B53" i="1"/>
  <c r="C54" i="1"/>
  <c r="D55" i="1"/>
  <c r="B57" i="1"/>
  <c r="C58" i="1"/>
  <c r="C21" i="1"/>
  <c r="D22" i="1"/>
  <c r="B24" i="1"/>
  <c r="C25" i="1"/>
  <c r="D26" i="1"/>
  <c r="B28" i="1"/>
  <c r="D30" i="1"/>
  <c r="B32" i="1"/>
  <c r="C33" i="1"/>
  <c r="B36" i="1"/>
  <c r="D38" i="1"/>
  <c r="C41" i="1"/>
  <c r="B44" i="1"/>
  <c r="C45" i="1"/>
  <c r="B48" i="1"/>
  <c r="D50" i="1"/>
  <c r="C53" i="1"/>
  <c r="B56" i="1"/>
  <c r="D58" i="1"/>
  <c r="D21" i="1"/>
  <c r="B23" i="1"/>
  <c r="C24" i="1"/>
  <c r="D25" i="1"/>
  <c r="B27" i="1"/>
  <c r="C28" i="1"/>
  <c r="D29" i="1"/>
  <c r="B31" i="1"/>
  <c r="C32" i="1"/>
  <c r="D33" i="1"/>
  <c r="B35" i="1"/>
  <c r="C36" i="1"/>
  <c r="D37" i="1"/>
  <c r="B39" i="1"/>
  <c r="C40" i="1"/>
  <c r="D41" i="1"/>
  <c r="B43" i="1"/>
  <c r="C44" i="1"/>
  <c r="D45" i="1"/>
  <c r="B47" i="1"/>
  <c r="C48" i="1"/>
  <c r="D49" i="1"/>
  <c r="B51" i="1"/>
  <c r="C52" i="1"/>
  <c r="D53" i="1"/>
  <c r="B55" i="1"/>
  <c r="C56" i="1"/>
  <c r="D57" i="1"/>
  <c r="B22" i="1"/>
  <c r="C23" i="1"/>
  <c r="D24" i="1"/>
  <c r="B26" i="1"/>
  <c r="C27" i="1"/>
  <c r="D28" i="1"/>
  <c r="B30" i="1"/>
  <c r="C31" i="1"/>
  <c r="D32" i="1"/>
  <c r="B34" i="1"/>
  <c r="C35" i="1"/>
  <c r="D36" i="1"/>
  <c r="B38" i="1"/>
  <c r="C39" i="1"/>
  <c r="D40" i="1"/>
  <c r="B42" i="1"/>
  <c r="C43" i="1"/>
  <c r="D44" i="1"/>
  <c r="B46" i="1"/>
  <c r="C47" i="1"/>
  <c r="D48" i="1"/>
  <c r="B50" i="1"/>
  <c r="C51" i="1"/>
  <c r="D52" i="1"/>
  <c r="B54" i="1"/>
  <c r="C55" i="1"/>
  <c r="D56" i="1"/>
  <c r="B58" i="1"/>
  <c r="C29" i="1"/>
  <c r="D34" i="1"/>
  <c r="C37" i="1"/>
  <c r="B40" i="1"/>
  <c r="D42" i="1"/>
  <c r="D46" i="1"/>
  <c r="C49" i="1"/>
  <c r="B52" i="1"/>
  <c r="D54" i="1"/>
  <c r="C57" i="1"/>
  <c r="D20" i="1"/>
  <c r="C20" i="1"/>
  <c r="B20" i="1"/>
  <c r="B11" i="1"/>
  <c r="K3" i="1"/>
  <c r="K7" i="1"/>
  <c r="K4" i="1"/>
  <c r="K5" i="1"/>
  <c r="K6" i="1"/>
  <c r="K2" i="1"/>
  <c r="C9" i="1"/>
  <c r="B10" i="1"/>
  <c r="F5" i="1"/>
  <c r="F6" i="1"/>
  <c r="F3" i="1"/>
  <c r="F4" i="1"/>
  <c r="F2" i="1"/>
  <c r="B9" i="1"/>
  <c r="B8" i="1"/>
  <c r="O3" i="1"/>
  <c r="O4" i="1"/>
  <c r="O2" i="1"/>
  <c r="B12" i="1"/>
</calcChain>
</file>

<file path=xl/sharedStrings.xml><?xml version="1.0" encoding="utf-8"?>
<sst xmlns="http://schemas.openxmlformats.org/spreadsheetml/2006/main" count="33" uniqueCount="27">
  <si>
    <t>S</t>
  </si>
  <si>
    <t>K</t>
  </si>
  <si>
    <t>sigma</t>
  </si>
  <si>
    <t>r</t>
  </si>
  <si>
    <t>T</t>
  </si>
  <si>
    <t>BSPreis:</t>
  </si>
  <si>
    <t>x</t>
  </si>
  <si>
    <t>phi(x)</t>
  </si>
  <si>
    <t>Phi(x)</t>
  </si>
  <si>
    <t>phi von Hand</t>
  </si>
  <si>
    <t>exakter Preis</t>
  </si>
  <si>
    <t>approx.Preis</t>
  </si>
  <si>
    <t>simga</t>
  </si>
  <si>
    <t>bis 2.Ordnung</t>
  </si>
  <si>
    <t>Zeit t, T=4Jahre</t>
  </si>
  <si>
    <t>K=80</t>
  </si>
  <si>
    <t>K=100</t>
  </si>
  <si>
    <t>K=120</t>
  </si>
  <si>
    <t>Default-Parameter:</t>
  </si>
  <si>
    <t>finite diff delta:</t>
  </si>
  <si>
    <t>delta:</t>
  </si>
  <si>
    <t>gamma:</t>
  </si>
  <si>
    <t>vega:</t>
  </si>
  <si>
    <t>rho:</t>
  </si>
  <si>
    <t>theta:</t>
  </si>
  <si>
    <t>theta fuer r=0%</t>
  </si>
  <si>
    <t>sigma^2/2 *S^2*gamma: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</si>
</sst>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9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2" borderId="0" xfId="0" applyFill="1"/>
    <xf numFmtId="9" fontId="0" fillId="2" borderId="0" xfId="0" applyNumberFormat="1" applyFill="1"/>
    <xf numFmtId="164" fontId="0" fillId="4" borderId="0" xfId="0" applyNumberFormat="1" applyFill="1"/>
    <xf numFmtId="164" fontId="0" fillId="5" borderId="0" xfId="0" applyNumberFormat="1" applyFill="1"/>
    <xf numFmtId="0" fontId="0" fillId="6" borderId="0" xfId="0" applyFill="1"/>
    <xf numFmtId="2" fontId="0" fillId="6" borderId="0" xfId="0" applyNumberFormat="1" applyFill="1"/>
    <xf numFmtId="0" fontId="0" fillId="7" borderId="0" xfId="0" applyFill="1"/>
    <xf numFmtId="2" fontId="0" fillId="7" borderId="0" xfId="0" applyNumberFormat="1" applyFill="1"/>
    <xf numFmtId="0" fontId="0" fillId="8" borderId="0" xfId="0" applyFill="1"/>
    <xf numFmtId="2" fontId="0" fillId="8" borderId="0" xfId="0" applyNumberFormat="1" applyFill="1"/>
    <xf numFmtId="0" fontId="1" fillId="3" borderId="0" xfId="0" applyFont="1" applyFill="1"/>
    <xf numFmtId="0" fontId="2" fillId="3" borderId="0" xfId="0" applyFont="1" applyFill="1"/>
    <xf numFmtId="0" fontId="2" fillId="2" borderId="0" xfId="0" applyFont="1" applyFill="1"/>
    <xf numFmtId="0" fontId="1" fillId="6" borderId="0" xfId="0" applyFont="1" applyFill="1"/>
    <xf numFmtId="0" fontId="1" fillId="7" borderId="0" xfId="0" applyFont="1" applyFill="1"/>
    <xf numFmtId="9" fontId="1" fillId="7" borderId="0" xfId="0" applyNumberFormat="1" applyFont="1" applyFill="1"/>
    <xf numFmtId="0" fontId="1" fillId="8" borderId="0" xfId="0" applyFont="1" applyFill="1"/>
    <xf numFmtId="9" fontId="1" fillId="8" borderId="0" xfId="0" applyNumberFormat="1" applyFont="1" applyFill="1"/>
    <xf numFmtId="0" fontId="1" fillId="2" borderId="0" xfId="0" applyFont="1" applyFill="1"/>
    <xf numFmtId="164" fontId="1" fillId="9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FF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>
                <a:latin typeface="+mn-lt"/>
              </a:rPr>
              <a:t>Black-Scholes</a:t>
            </a:r>
            <a:r>
              <a:rPr lang="en-US" sz="1600" b="0" baseline="0">
                <a:latin typeface="+mn-lt"/>
              </a:rPr>
              <a:t> Call Preis als Funktion der Zeit t,  T= 4 Jahre</a:t>
            </a:r>
            <a:endParaRPr lang="en-US" sz="1600" b="0">
              <a:latin typeface="+mn-lt"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'price and greeks'!$B$19</c:f>
              <c:strCache>
                <c:ptCount val="1"/>
                <c:pt idx="0">
                  <c:v>K=80</c:v>
                </c:pt>
              </c:strCache>
            </c:strRef>
          </c:tx>
          <c:marker>
            <c:symbol val="none"/>
          </c:marker>
          <c:xVal>
            <c:numRef>
              <c:f>'price and greeks'!$A$20:$A$419</c:f>
              <c:numCache>
                <c:formatCode>General</c:formatCode>
                <c:ptCount val="4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</c:numCache>
            </c:numRef>
          </c:xVal>
          <c:yVal>
            <c:numRef>
              <c:f>'price and greeks'!$B$20:$B$419</c:f>
              <c:numCache>
                <c:formatCode>General</c:formatCode>
                <c:ptCount val="400"/>
                <c:pt idx="0">
                  <c:v>32.655861123039706</c:v>
                </c:pt>
                <c:pt idx="1">
                  <c:v>32.62859934873017</c:v>
                </c:pt>
                <c:pt idx="2">
                  <c:v>32.601315479179483</c:v>
                </c:pt>
                <c:pt idx="3">
                  <c:v>32.574009465848789</c:v>
                </c:pt>
                <c:pt idx="4">
                  <c:v>32.546681260016904</c:v>
                </c:pt>
                <c:pt idx="5">
                  <c:v>32.519330812779501</c:v>
                </c:pt>
                <c:pt idx="6">
                  <c:v>32.491958075048487</c:v>
                </c:pt>
                <c:pt idx="7">
                  <c:v>32.464562997551269</c:v>
                </c:pt>
                <c:pt idx="8">
                  <c:v>32.437145530830023</c:v>
                </c:pt>
                <c:pt idx="9">
                  <c:v>32.409705625240974</c:v>
                </c:pt>
                <c:pt idx="10">
                  <c:v>32.382243230953755</c:v>
                </c:pt>
                <c:pt idx="11">
                  <c:v>32.354758297950603</c:v>
                </c:pt>
                <c:pt idx="12">
                  <c:v>32.32725077602575</c:v>
                </c:pt>
                <c:pt idx="13">
                  <c:v>32.299720614784675</c:v>
                </c:pt>
                <c:pt idx="14">
                  <c:v>32.27216776364336</c:v>
                </c:pt>
                <c:pt idx="15">
                  <c:v>32.244592171827676</c:v>
                </c:pt>
                <c:pt idx="16">
                  <c:v>32.216993788372633</c:v>
                </c:pt>
                <c:pt idx="17">
                  <c:v>32.189372562121733</c:v>
                </c:pt>
                <c:pt idx="18">
                  <c:v>32.161728441726176</c:v>
                </c:pt>
                <c:pt idx="19">
                  <c:v>32.134061375644293</c:v>
                </c:pt>
                <c:pt idx="20">
                  <c:v>32.106371312140787</c:v>
                </c:pt>
                <c:pt idx="21">
                  <c:v>32.078658199286075</c:v>
                </c:pt>
                <c:pt idx="22">
                  <c:v>32.0509219849556</c:v>
                </c:pt>
                <c:pt idx="23">
                  <c:v>32.023162616829168</c:v>
                </c:pt>
                <c:pt idx="24">
                  <c:v>31.995380042390241</c:v>
                </c:pt>
                <c:pt idx="25">
                  <c:v>31.967574208925317</c:v>
                </c:pt>
                <c:pt idx="26">
                  <c:v>31.939745063523219</c:v>
                </c:pt>
                <c:pt idx="27">
                  <c:v>31.91189255307448</c:v>
                </c:pt>
                <c:pt idx="28">
                  <c:v>31.884016624270654</c:v>
                </c:pt>
                <c:pt idx="29">
                  <c:v>31.856117223603675</c:v>
                </c:pt>
                <c:pt idx="30">
                  <c:v>31.828194297365201</c:v>
                </c:pt>
                <c:pt idx="31">
                  <c:v>31.800247791645994</c:v>
                </c:pt>
                <c:pt idx="32">
                  <c:v>31.772277652335301</c:v>
                </c:pt>
                <c:pt idx="33">
                  <c:v>31.744283825120121</c:v>
                </c:pt>
                <c:pt idx="34">
                  <c:v>31.716266255484737</c:v>
                </c:pt>
                <c:pt idx="35">
                  <c:v>31.688224888709982</c:v>
                </c:pt>
                <c:pt idx="36">
                  <c:v>31.660159669872687</c:v>
                </c:pt>
                <c:pt idx="37">
                  <c:v>31.632070543845028</c:v>
                </c:pt>
                <c:pt idx="38">
                  <c:v>31.603957455293969</c:v>
                </c:pt>
                <c:pt idx="39">
                  <c:v>31.575820348680693</c:v>
                </c:pt>
                <c:pt idx="40">
                  <c:v>31.547659168259941</c:v>
                </c:pt>
                <c:pt idx="41">
                  <c:v>31.519473858079518</c:v>
                </c:pt>
                <c:pt idx="42">
                  <c:v>31.491264361979638</c:v>
                </c:pt>
                <c:pt idx="43">
                  <c:v>31.46303062359252</c:v>
                </c:pt>
                <c:pt idx="44">
                  <c:v>31.434772586341683</c:v>
                </c:pt>
                <c:pt idx="45">
                  <c:v>31.406490193441467</c:v>
                </c:pt>
                <c:pt idx="46">
                  <c:v>31.378183387896545</c:v>
                </c:pt>
                <c:pt idx="47">
                  <c:v>31.349852112501335</c:v>
                </c:pt>
                <c:pt idx="48">
                  <c:v>31.321496309839521</c:v>
                </c:pt>
                <c:pt idx="49">
                  <c:v>31.293115922283608</c:v>
                </c:pt>
                <c:pt idx="50">
                  <c:v>31.264710891994312</c:v>
                </c:pt>
                <c:pt idx="51">
                  <c:v>31.236281160920253</c:v>
                </c:pt>
                <c:pt idx="52">
                  <c:v>31.207826670797328</c:v>
                </c:pt>
                <c:pt idx="53">
                  <c:v>31.179347363148374</c:v>
                </c:pt>
                <c:pt idx="54">
                  <c:v>31.150843179282671</c:v>
                </c:pt>
                <c:pt idx="55">
                  <c:v>31.122314060295562</c:v>
                </c:pt>
                <c:pt idx="56">
                  <c:v>31.093759947068051</c:v>
                </c:pt>
                <c:pt idx="57">
                  <c:v>31.065180780266317</c:v>
                </c:pt>
                <c:pt idx="58">
                  <c:v>31.036576500341475</c:v>
                </c:pt>
                <c:pt idx="59">
                  <c:v>31.007947047529079</c:v>
                </c:pt>
                <c:pt idx="60">
                  <c:v>30.979292361848881</c:v>
                </c:pt>
                <c:pt idx="61">
                  <c:v>30.950612383104421</c:v>
                </c:pt>
                <c:pt idx="62">
                  <c:v>30.921907050882762</c:v>
                </c:pt>
                <c:pt idx="63">
                  <c:v>30.893176304554199</c:v>
                </c:pt>
                <c:pt idx="64">
                  <c:v>30.864420083271924</c:v>
                </c:pt>
                <c:pt idx="65">
                  <c:v>30.8356383259718</c:v>
                </c:pt>
                <c:pt idx="66">
                  <c:v>30.806830971372175</c:v>
                </c:pt>
                <c:pt idx="67">
                  <c:v>30.777997957973582</c:v>
                </c:pt>
                <c:pt idx="68">
                  <c:v>30.749139224058577</c:v>
                </c:pt>
                <c:pt idx="69">
                  <c:v>30.720254707691545</c:v>
                </c:pt>
                <c:pt idx="70">
                  <c:v>30.691344346718591</c:v>
                </c:pt>
                <c:pt idx="71">
                  <c:v>30.662408078767331</c:v>
                </c:pt>
                <c:pt idx="72">
                  <c:v>30.633445841246886</c:v>
                </c:pt>
                <c:pt idx="73">
                  <c:v>30.604457571347712</c:v>
                </c:pt>
                <c:pt idx="74">
                  <c:v>30.57544320604157</c:v>
                </c:pt>
                <c:pt idx="75">
                  <c:v>30.54640268208151</c:v>
                </c:pt>
                <c:pt idx="76">
                  <c:v>30.517335936001853</c:v>
                </c:pt>
                <c:pt idx="77">
                  <c:v>30.488242904118191</c:v>
                </c:pt>
                <c:pt idx="78">
                  <c:v>30.459123522527495</c:v>
                </c:pt>
                <c:pt idx="79">
                  <c:v>30.429977727108152</c:v>
                </c:pt>
                <c:pt idx="80">
                  <c:v>30.4008054535201</c:v>
                </c:pt>
                <c:pt idx="81">
                  <c:v>30.371606637204909</c:v>
                </c:pt>
                <c:pt idx="82">
                  <c:v>30.342381213386069</c:v>
                </c:pt>
                <c:pt idx="83">
                  <c:v>30.313129117069089</c:v>
                </c:pt>
                <c:pt idx="84">
                  <c:v>30.283850283041808</c:v>
                </c:pt>
                <c:pt idx="85">
                  <c:v>30.254544645874638</c:v>
                </c:pt>
                <c:pt idx="86">
                  <c:v>30.225212139920895</c:v>
                </c:pt>
                <c:pt idx="87">
                  <c:v>30.195852699317175</c:v>
                </c:pt>
                <c:pt idx="88">
                  <c:v>30.166466257983672</c:v>
                </c:pt>
                <c:pt idx="89">
                  <c:v>30.137052749624672</c:v>
                </c:pt>
                <c:pt idx="90">
                  <c:v>30.107612107729008</c:v>
                </c:pt>
                <c:pt idx="91">
                  <c:v>30.078144265570604</c:v>
                </c:pt>
                <c:pt idx="92">
                  <c:v>30.048649156208935</c:v>
                </c:pt>
                <c:pt idx="93">
                  <c:v>30.019126712489779</c:v>
                </c:pt>
                <c:pt idx="94">
                  <c:v>29.989576867045752</c:v>
                </c:pt>
                <c:pt idx="95">
                  <c:v>29.959999552297031</c:v>
                </c:pt>
                <c:pt idx="96">
                  <c:v>29.930394700452137</c:v>
                </c:pt>
                <c:pt idx="97">
                  <c:v>29.90076224350867</c:v>
                </c:pt>
                <c:pt idx="98">
                  <c:v>29.871102113254235</c:v>
                </c:pt>
                <c:pt idx="99">
                  <c:v>29.84141424126727</c:v>
                </c:pt>
                <c:pt idx="100">
                  <c:v>29.811698558918089</c:v>
                </c:pt>
                <c:pt idx="101">
                  <c:v>29.781954997369812</c:v>
                </c:pt>
                <c:pt idx="102">
                  <c:v>29.752183487579501</c:v>
                </c:pt>
                <c:pt idx="103">
                  <c:v>29.722383960299211</c:v>
                </c:pt>
                <c:pt idx="104">
                  <c:v>29.692556346077367</c:v>
                </c:pt>
                <c:pt idx="105">
                  <c:v>29.662700575259809</c:v>
                </c:pt>
                <c:pt idx="106">
                  <c:v>29.632816577991257</c:v>
                </c:pt>
                <c:pt idx="107">
                  <c:v>29.602904284216645</c:v>
                </c:pt>
                <c:pt idx="108">
                  <c:v>29.572963623682668</c:v>
                </c:pt>
                <c:pt idx="109">
                  <c:v>29.542994525939211</c:v>
                </c:pt>
                <c:pt idx="110">
                  <c:v>29.512996920341013</c:v>
                </c:pt>
                <c:pt idx="111">
                  <c:v>29.482970736049371</c:v>
                </c:pt>
                <c:pt idx="112">
                  <c:v>29.452915902033904</c:v>
                </c:pt>
                <c:pt idx="113">
                  <c:v>29.422832347074383</c:v>
                </c:pt>
                <c:pt idx="114">
                  <c:v>29.392719999762633</c:v>
                </c:pt>
                <c:pt idx="115">
                  <c:v>29.362578788504671</c:v>
                </c:pt>
                <c:pt idx="116">
                  <c:v>29.332408641522623</c:v>
                </c:pt>
                <c:pt idx="117">
                  <c:v>29.302209486857073</c:v>
                </c:pt>
                <c:pt idx="118">
                  <c:v>29.271981252369358</c:v>
                </c:pt>
                <c:pt idx="119">
                  <c:v>29.241723865743818</c:v>
                </c:pt>
                <c:pt idx="120">
                  <c:v>29.211437254490409</c:v>
                </c:pt>
                <c:pt idx="121">
                  <c:v>29.181121345947254</c:v>
                </c:pt>
                <c:pt idx="122">
                  <c:v>29.150776067283324</c:v>
                </c:pt>
                <c:pt idx="123">
                  <c:v>29.120401345501264</c:v>
                </c:pt>
                <c:pt idx="124">
                  <c:v>29.089997107440265</c:v>
                </c:pt>
                <c:pt idx="125">
                  <c:v>29.059563279779137</c:v>
                </c:pt>
                <c:pt idx="126">
                  <c:v>29.029099789039435</c:v>
                </c:pt>
                <c:pt idx="127">
                  <c:v>28.998606561588709</c:v>
                </c:pt>
                <c:pt idx="128">
                  <c:v>28.968083523643973</c:v>
                </c:pt>
                <c:pt idx="129">
                  <c:v>28.937530601275142</c:v>
                </c:pt>
                <c:pt idx="130">
                  <c:v>28.90694772040867</c:v>
                </c:pt>
                <c:pt idx="131">
                  <c:v>28.87633480683149</c:v>
                </c:pt>
                <c:pt idx="132">
                  <c:v>28.845691786194774</c:v>
                </c:pt>
                <c:pt idx="133">
                  <c:v>28.815018584018073</c:v>
                </c:pt>
                <c:pt idx="134">
                  <c:v>28.784315125693624</c:v>
                </c:pt>
                <c:pt idx="135">
                  <c:v>28.753581336490605</c:v>
                </c:pt>
                <c:pt idx="136">
                  <c:v>28.722817141559752</c:v>
                </c:pt>
                <c:pt idx="137">
                  <c:v>28.692022465938013</c:v>
                </c:pt>
                <c:pt idx="138">
                  <c:v>28.661197234553477</c:v>
                </c:pt>
                <c:pt idx="139">
                  <c:v>28.630341372230333</c:v>
                </c:pt>
                <c:pt idx="140">
                  <c:v>28.599454803694186</c:v>
                </c:pt>
                <c:pt idx="141">
                  <c:v>28.568537453577353</c:v>
                </c:pt>
                <c:pt idx="142">
                  <c:v>28.53758924642457</c:v>
                </c:pt>
                <c:pt idx="143">
                  <c:v>28.506610106698663</c:v>
                </c:pt>
                <c:pt idx="144">
                  <c:v>28.475599958786614</c:v>
                </c:pt>
                <c:pt idx="145">
                  <c:v>28.44455872700571</c:v>
                </c:pt>
                <c:pt idx="146">
                  <c:v>28.413486335609957</c:v>
                </c:pt>
                <c:pt idx="147">
                  <c:v>28.382382708796715</c:v>
                </c:pt>
                <c:pt idx="148">
                  <c:v>28.351247770713524</c:v>
                </c:pt>
                <c:pt idx="149">
                  <c:v>28.320081445465167</c:v>
                </c:pt>
                <c:pt idx="150">
                  <c:v>28.288883657121037</c:v>
                </c:pt>
                <c:pt idx="151">
                  <c:v>28.257654329722641</c:v>
                </c:pt>
                <c:pt idx="152">
                  <c:v>28.226393387291431</c:v>
                </c:pt>
                <c:pt idx="153">
                  <c:v>28.195100753836968</c:v>
                </c:pt>
                <c:pt idx="154">
                  <c:v>28.163776353365066</c:v>
                </c:pt>
                <c:pt idx="155">
                  <c:v>28.132420109886613</c:v>
                </c:pt>
                <c:pt idx="156">
                  <c:v>28.10103194742636</c:v>
                </c:pt>
                <c:pt idx="157">
                  <c:v>28.069611790032205</c:v>
                </c:pt>
                <c:pt idx="158">
                  <c:v>28.038159561784568</c:v>
                </c:pt>
                <c:pt idx="159">
                  <c:v>28.006675186806333</c:v>
                </c:pt>
                <c:pt idx="160">
                  <c:v>27.975158589272915</c:v>
                </c:pt>
                <c:pt idx="161">
                  <c:v>27.943609693422772</c:v>
                </c:pt>
                <c:pt idx="162">
                  <c:v>27.91202842356812</c:v>
                </c:pt>
                <c:pt idx="163">
                  <c:v>27.880414704106219</c:v>
                </c:pt>
                <c:pt idx="164">
                  <c:v>27.848768459530781</c:v>
                </c:pt>
                <c:pt idx="165">
                  <c:v>27.817089614443912</c:v>
                </c:pt>
                <c:pt idx="166">
                  <c:v>27.785378093568433</c:v>
                </c:pt>
                <c:pt idx="167">
                  <c:v>27.753633821760488</c:v>
                </c:pt>
                <c:pt idx="168">
                  <c:v>27.721856724022619</c:v>
                </c:pt>
                <c:pt idx="169">
                  <c:v>27.690046725517362</c:v>
                </c:pt>
                <c:pt idx="170">
                  <c:v>27.658203751581127</c:v>
                </c:pt>
                <c:pt idx="171">
                  <c:v>27.626327727738534</c:v>
                </c:pt>
                <c:pt idx="172">
                  <c:v>27.594418579717424</c:v>
                </c:pt>
                <c:pt idx="173">
                  <c:v>27.562476233463979</c:v>
                </c:pt>
                <c:pt idx="174">
                  <c:v>27.530500615158751</c:v>
                </c:pt>
                <c:pt idx="175">
                  <c:v>27.498491651232815</c:v>
                </c:pt>
                <c:pt idx="176">
                  <c:v>27.466449268384729</c:v>
                </c:pt>
                <c:pt idx="177">
                  <c:v>27.434373393597866</c:v>
                </c:pt>
                <c:pt idx="178">
                  <c:v>27.402263954158382</c:v>
                </c:pt>
                <c:pt idx="179">
                  <c:v>27.37012087767372</c:v>
                </c:pt>
                <c:pt idx="180">
                  <c:v>27.337944092091728</c:v>
                </c:pt>
                <c:pt idx="181">
                  <c:v>27.30573352572036</c:v>
                </c:pt>
                <c:pt idx="182">
                  <c:v>27.273489107248061</c:v>
                </c:pt>
                <c:pt idx="183">
                  <c:v>27.241210765764706</c:v>
                </c:pt>
                <c:pt idx="184">
                  <c:v>27.208898430783346</c:v>
                </c:pt>
                <c:pt idx="185">
                  <c:v>27.176552032262499</c:v>
                </c:pt>
                <c:pt idx="186">
                  <c:v>27.144171500629245</c:v>
                </c:pt>
                <c:pt idx="187">
                  <c:v>27.11175676680304</c:v>
                </c:pt>
                <c:pt idx="188">
                  <c:v>27.079307762220324</c:v>
                </c:pt>
                <c:pt idx="189">
                  <c:v>27.046824418859771</c:v>
                </c:pt>
                <c:pt idx="190">
                  <c:v>27.014306669268606</c:v>
                </c:pt>
                <c:pt idx="191">
                  <c:v>26.981754446589466</c:v>
                </c:pt>
                <c:pt idx="192">
                  <c:v>26.949167684588353</c:v>
                </c:pt>
                <c:pt idx="193">
                  <c:v>26.916546317683341</c:v>
                </c:pt>
                <c:pt idx="194">
                  <c:v>26.883890280974295</c:v>
                </c:pt>
                <c:pt idx="195">
                  <c:v>26.851199510273496</c:v>
                </c:pt>
                <c:pt idx="196">
                  <c:v>26.818473942137224</c:v>
                </c:pt>
                <c:pt idx="197">
                  <c:v>26.785713513898394</c:v>
                </c:pt>
                <c:pt idx="198">
                  <c:v>26.752918163700262</c:v>
                </c:pt>
                <c:pt idx="199">
                  <c:v>26.720087830531146</c:v>
                </c:pt>
                <c:pt idx="200">
                  <c:v>26.687222454260318</c:v>
                </c:pt>
                <c:pt idx="201">
                  <c:v>26.654321975675028</c:v>
                </c:pt>
                <c:pt idx="202">
                  <c:v>26.621386336518725</c:v>
                </c:pt>
                <c:pt idx="203">
                  <c:v>26.588415479530546</c:v>
                </c:pt>
                <c:pt idx="204">
                  <c:v>26.55540934848603</c:v>
                </c:pt>
                <c:pt idx="205">
                  <c:v>26.522367888239135</c:v>
                </c:pt>
                <c:pt idx="206">
                  <c:v>26.489291044765746</c:v>
                </c:pt>
                <c:pt idx="207">
                  <c:v>26.456178765208417</c:v>
                </c:pt>
                <c:pt idx="208">
                  <c:v>26.42303099792267</c:v>
                </c:pt>
                <c:pt idx="209">
                  <c:v>26.389847692524814</c:v>
                </c:pt>
                <c:pt idx="210">
                  <c:v>26.356628799941259</c:v>
                </c:pt>
                <c:pt idx="211">
                  <c:v>26.323374272459493</c:v>
                </c:pt>
                <c:pt idx="212">
                  <c:v>26.290084063780718</c:v>
                </c:pt>
                <c:pt idx="213">
                  <c:v>26.256758129074115</c:v>
                </c:pt>
                <c:pt idx="214">
                  <c:v>26.223396425033055</c:v>
                </c:pt>
                <c:pt idx="215">
                  <c:v>26.189998909933077</c:v>
                </c:pt>
                <c:pt idx="216">
                  <c:v>26.156565543691695</c:v>
                </c:pt>
                <c:pt idx="217">
                  <c:v>26.123096287930363</c:v>
                </c:pt>
                <c:pt idx="218">
                  <c:v>26.089591106038217</c:v>
                </c:pt>
                <c:pt idx="219">
                  <c:v>26.05604996323823</c:v>
                </c:pt>
                <c:pt idx="220">
                  <c:v>26.02247282665541</c:v>
                </c:pt>
                <c:pt idx="221">
                  <c:v>25.988859665387192</c:v>
                </c:pt>
                <c:pt idx="222">
                  <c:v>25.955210450576267</c:v>
                </c:pt>
                <c:pt idx="223">
                  <c:v>25.921525155485973</c:v>
                </c:pt>
                <c:pt idx="224">
                  <c:v>25.887803755577853</c:v>
                </c:pt>
                <c:pt idx="225">
                  <c:v>25.854046228592193</c:v>
                </c:pt>
                <c:pt idx="226">
                  <c:v>25.820252554631033</c:v>
                </c:pt>
                <c:pt idx="227">
                  <c:v>25.786422716244036</c:v>
                </c:pt>
                <c:pt idx="228">
                  <c:v>25.752556698517289</c:v>
                </c:pt>
                <c:pt idx="229">
                  <c:v>25.718654489165086</c:v>
                </c:pt>
                <c:pt idx="230">
                  <c:v>25.684716078624771</c:v>
                </c:pt>
                <c:pt idx="231">
                  <c:v>25.650741460154901</c:v>
                </c:pt>
                <c:pt idx="232">
                  <c:v>25.616730629936665</c:v>
                </c:pt>
                <c:pt idx="233">
                  <c:v>25.582683587178881</c:v>
                </c:pt>
                <c:pt idx="234">
                  <c:v>25.548600334226464</c:v>
                </c:pt>
                <c:pt idx="235">
                  <c:v>25.514480876672664</c:v>
                </c:pt>
                <c:pt idx="236">
                  <c:v>25.480325223475241</c:v>
                </c:pt>
                <c:pt idx="237">
                  <c:v>25.446133387076561</c:v>
                </c:pt>
                <c:pt idx="238">
                  <c:v>25.411905383527873</c:v>
                </c:pt>
                <c:pt idx="239">
                  <c:v>25.377641232617925</c:v>
                </c:pt>
                <c:pt idx="240">
                  <c:v>25.343340958006056</c:v>
                </c:pt>
                <c:pt idx="241">
                  <c:v>25.309004587359905</c:v>
                </c:pt>
                <c:pt idx="242">
                  <c:v>25.274632152497979</c:v>
                </c:pt>
                <c:pt idx="243">
                  <c:v>25.240223689537235</c:v>
                </c:pt>
                <c:pt idx="244">
                  <c:v>25.205779239045725</c:v>
                </c:pt>
                <c:pt idx="245">
                  <c:v>25.171298846200937</c:v>
                </c:pt>
                <c:pt idx="246">
                  <c:v>25.136782560953382</c:v>
                </c:pt>
                <c:pt idx="247">
                  <c:v>25.102230438196262</c:v>
                </c:pt>
                <c:pt idx="248">
                  <c:v>25.067642537941111</c:v>
                </c:pt>
                <c:pt idx="249">
                  <c:v>25.033018925499594</c:v>
                </c:pt>
                <c:pt idx="250">
                  <c:v>24.998359671672095</c:v>
                </c:pt>
                <c:pt idx="251">
                  <c:v>24.963664852942802</c:v>
                </c:pt>
                <c:pt idx="252">
                  <c:v>24.928934551682069</c:v>
                </c:pt>
                <c:pt idx="253">
                  <c:v>24.894168856355947</c:v>
                </c:pt>
                <c:pt idx="254">
                  <c:v>24.859367861743404</c:v>
                </c:pt>
                <c:pt idx="255">
                  <c:v>24.824531669161519</c:v>
                </c:pt>
                <c:pt idx="256">
                  <c:v>24.789660386698742</c:v>
                </c:pt>
                <c:pt idx="257">
                  <c:v>24.754754129456945</c:v>
                </c:pt>
                <c:pt idx="258">
                  <c:v>24.719813019802146</c:v>
                </c:pt>
                <c:pt idx="259">
                  <c:v>24.684837187624776</c:v>
                </c:pt>
                <c:pt idx="260">
                  <c:v>24.649826770609302</c:v>
                </c:pt>
                <c:pt idx="261">
                  <c:v>24.614781914514143</c:v>
                </c:pt>
                <c:pt idx="262">
                  <c:v>24.579702773461843</c:v>
                </c:pt>
                <c:pt idx="263">
                  <c:v>24.544589510240257</c:v>
                </c:pt>
                <c:pt idx="264">
                  <c:v>24.50944229661501</c:v>
                </c:pt>
                <c:pt idx="265">
                  <c:v>24.474261313653692</c:v>
                </c:pt>
                <c:pt idx="266">
                  <c:v>24.439046752062495</c:v>
                </c:pt>
                <c:pt idx="267">
                  <c:v>24.403798812535467</c:v>
                </c:pt>
                <c:pt idx="268">
                  <c:v>24.368517706117199</c:v>
                </c:pt>
                <c:pt idx="269">
                  <c:v>24.333203654579385</c:v>
                </c:pt>
                <c:pt idx="270">
                  <c:v>24.297856890811822</c:v>
                </c:pt>
                <c:pt idx="271">
                  <c:v>24.26247765922858</c:v>
                </c:pt>
                <c:pt idx="272">
                  <c:v>24.227066216189748</c:v>
                </c:pt>
                <c:pt idx="273">
                  <c:v>24.191622830439755</c:v>
                </c:pt>
                <c:pt idx="274">
                  <c:v>24.156147783562655</c:v>
                </c:pt>
                <c:pt idx="275">
                  <c:v>24.120641370455271</c:v>
                </c:pt>
                <c:pt idx="276">
                  <c:v>24.085103899819007</c:v>
                </c:pt>
                <c:pt idx="277">
                  <c:v>24.049535694670972</c:v>
                </c:pt>
                <c:pt idx="278">
                  <c:v>24.013937092875398</c:v>
                </c:pt>
                <c:pt idx="279">
                  <c:v>23.978308447696158</c:v>
                </c:pt>
                <c:pt idx="280">
                  <c:v>23.942650128371369</c:v>
                </c:pt>
                <c:pt idx="281">
                  <c:v>23.906962520711016</c:v>
                </c:pt>
                <c:pt idx="282">
                  <c:v>23.871246027718446</c:v>
                </c:pt>
                <c:pt idx="283">
                  <c:v>23.835501070237299</c:v>
                </c:pt>
                <c:pt idx="284">
                  <c:v>23.799728087624242</c:v>
                </c:pt>
                <c:pt idx="285">
                  <c:v>23.763927538449384</c:v>
                </c:pt>
                <c:pt idx="286">
                  <c:v>23.728099901225065</c:v>
                </c:pt>
                <c:pt idx="287">
                  <c:v>23.692245675164639</c:v>
                </c:pt>
                <c:pt idx="288">
                  <c:v>23.656365380972431</c:v>
                </c:pt>
                <c:pt idx="289">
                  <c:v>23.620459561666273</c:v>
                </c:pt>
                <c:pt idx="290">
                  <c:v>23.584528783434219</c:v>
                </c:pt>
                <c:pt idx="291">
                  <c:v>23.548573636526708</c:v>
                </c:pt>
                <c:pt idx="292">
                  <c:v>23.512594736186212</c:v>
                </c:pt>
                <c:pt idx="293">
                  <c:v>23.476592723615607</c:v>
                </c:pt>
                <c:pt idx="294">
                  <c:v>23.440568266987384</c:v>
                </c:pt>
                <c:pt idx="295">
                  <c:v>23.404522062495456</c:v>
                </c:pt>
                <c:pt idx="296">
                  <c:v>23.368454835451381</c:v>
                </c:pt>
                <c:pt idx="297">
                  <c:v>23.33236734142729</c:v>
                </c:pt>
                <c:pt idx="298">
                  <c:v>23.296260367447438</c:v>
                </c:pt>
                <c:pt idx="299">
                  <c:v>23.260134733230746</c:v>
                </c:pt>
                <c:pt idx="300">
                  <c:v>23.223991292486751</c:v>
                </c:pt>
                <c:pt idx="301">
                  <c:v>23.187830934267158</c:v>
                </c:pt>
                <c:pt idx="302">
                  <c:v>23.151654584375873</c:v>
                </c:pt>
                <c:pt idx="303">
                  <c:v>23.115463206840111</c:v>
                </c:pt>
                <c:pt idx="304">
                  <c:v>23.079257805445234</c:v>
                </c:pt>
                <c:pt idx="305">
                  <c:v>23.043039425336602</c:v>
                </c:pt>
                <c:pt idx="306">
                  <c:v>23.006809154691222</c:v>
                </c:pt>
                <c:pt idx="307">
                  <c:v>22.970568126462613</c:v>
                </c:pt>
                <c:pt idx="308">
                  <c:v>22.934317520202111</c:v>
                </c:pt>
                <c:pt idx="309">
                  <c:v>22.898058563960422</c:v>
                </c:pt>
                <c:pt idx="310">
                  <c:v>22.861792536272592</c:v>
                </c:pt>
                <c:pt idx="311">
                  <c:v>22.825520768230778</c:v>
                </c:pt>
                <c:pt idx="312">
                  <c:v>22.789244645648452</c:v>
                </c:pt>
                <c:pt idx="313">
                  <c:v>22.752965611320327</c:v>
                </c:pt>
                <c:pt idx="314">
                  <c:v>22.716685167382238</c:v>
                </c:pt>
                <c:pt idx="315">
                  <c:v>22.680404877775644</c:v>
                </c:pt>
                <c:pt idx="316">
                  <c:v>22.644126370820992</c:v>
                </c:pt>
                <c:pt idx="317">
                  <c:v>22.607851341905373</c:v>
                </c:pt>
                <c:pt idx="318">
                  <c:v>22.571581556288709</c:v>
                </c:pt>
                <c:pt idx="319">
                  <c:v>22.53531885203429</c:v>
                </c:pt>
                <c:pt idx="320">
                  <c:v>22.499065143068247</c:v>
                </c:pt>
                <c:pt idx="321">
                  <c:v>22.462822422373986</c:v>
                </c:pt>
                <c:pt idx="322">
                  <c:v>22.426592765326546</c:v>
                </c:pt>
                <c:pt idx="323">
                  <c:v>22.390378333172901</c:v>
                </c:pt>
                <c:pt idx="324">
                  <c:v>22.354181376663529</c:v>
                </c:pt>
                <c:pt idx="325">
                  <c:v>22.318004239841301</c:v>
                </c:pt>
                <c:pt idx="326">
                  <c:v>22.281849363993093</c:v>
                </c:pt>
                <c:pt idx="327">
                  <c:v>22.245719291770026</c:v>
                </c:pt>
                <c:pt idx="328">
                  <c:v>22.209616671481783</c:v>
                </c:pt>
                <c:pt idx="329">
                  <c:v>22.173544261570346</c:v>
                </c:pt>
                <c:pt idx="330">
                  <c:v>22.13750493526851</c:v>
                </c:pt>
                <c:pt idx="331">
                  <c:v>22.101501685447641</c:v>
                </c:pt>
                <c:pt idx="332">
                  <c:v>22.065537629659385</c:v>
                </c:pt>
                <c:pt idx="333">
                  <c:v>22.029616015374508</c:v>
                </c:pt>
                <c:pt idx="334">
                  <c:v>21.993740225422332</c:v>
                </c:pt>
                <c:pt idx="335">
                  <c:v>21.957913783632264</c:v>
                </c:pt>
                <c:pt idx="336">
                  <c:v>21.922140360678373</c:v>
                </c:pt>
                <c:pt idx="337">
                  <c:v>21.886423780126101</c:v>
                </c:pt>
                <c:pt idx="338">
                  <c:v>21.850768024678484</c:v>
                </c:pt>
                <c:pt idx="339">
                  <c:v>21.815177242617178</c:v>
                </c:pt>
                <c:pt idx="340">
                  <c:v>21.779655754430504</c:v>
                </c:pt>
                <c:pt idx="341">
                  <c:v>21.744208059618163</c:v>
                </c:pt>
                <c:pt idx="342">
                  <c:v>21.708838843657542</c:v>
                </c:pt>
                <c:pt idx="343">
                  <c:v>21.673552985112917</c:v>
                </c:pt>
                <c:pt idx="344">
                  <c:v>21.638355562862507</c:v>
                </c:pt>
                <c:pt idx="345">
                  <c:v>21.60325186341241</c:v>
                </c:pt>
                <c:pt idx="346">
                  <c:v>21.568247388258388</c:v>
                </c:pt>
                <c:pt idx="347">
                  <c:v>21.533347861247581</c:v>
                </c:pt>
                <c:pt idx="348">
                  <c:v>21.498559235881181</c:v>
                </c:pt>
                <c:pt idx="349">
                  <c:v>21.463887702486367</c:v>
                </c:pt>
                <c:pt idx="350">
                  <c:v>21.429339695170942</c:v>
                </c:pt>
                <c:pt idx="351">
                  <c:v>21.394921898455998</c:v>
                </c:pt>
                <c:pt idx="352">
                  <c:v>21.360641253461178</c:v>
                </c:pt>
                <c:pt idx="353">
                  <c:v>21.32650496349245</c:v>
                </c:pt>
                <c:pt idx="354">
                  <c:v>21.292520498853385</c:v>
                </c:pt>
                <c:pt idx="355">
                  <c:v>21.258695600666748</c:v>
                </c:pt>
                <c:pt idx="356">
                  <c:v>21.225038283453483</c:v>
                </c:pt>
                <c:pt idx="357">
                  <c:v>21.191556836169063</c:v>
                </c:pt>
                <c:pt idx="358">
                  <c:v>21.158259821342831</c:v>
                </c:pt>
                <c:pt idx="359">
                  <c:v>21.125156071901561</c:v>
                </c:pt>
                <c:pt idx="360">
                  <c:v>21.092254685183644</c:v>
                </c:pt>
                <c:pt idx="361">
                  <c:v>21.059565013563621</c:v>
                </c:pt>
                <c:pt idx="362">
                  <c:v>21.02709665100538</c:v>
                </c:pt>
                <c:pt idx="363">
                  <c:v>20.994859414745239</c:v>
                </c:pt>
                <c:pt idx="364">
                  <c:v>20.96286332117127</c:v>
                </c:pt>
                <c:pt idx="365">
                  <c:v>20.931118554810176</c:v>
                </c:pt>
                <c:pt idx="366">
                  <c:v>20.899635429156238</c:v>
                </c:pt>
                <c:pt idx="367">
                  <c:v>20.868424337877666</c:v>
                </c:pt>
                <c:pt idx="368">
                  <c:v>20.837495694711393</c:v>
                </c:pt>
                <c:pt idx="369">
                  <c:v>20.806859860112109</c:v>
                </c:pt>
                <c:pt idx="370">
                  <c:v>20.776527052455041</c:v>
                </c:pt>
                <c:pt idx="371">
                  <c:v>20.746507241313456</c:v>
                </c:pt>
                <c:pt idx="372">
                  <c:v>20.716810020052549</c:v>
                </c:pt>
                <c:pt idx="373">
                  <c:v>20.68744445472241</c:v>
                </c:pt>
                <c:pt idx="374">
                  <c:v>20.658418906025638</c:v>
                </c:pt>
                <c:pt idx="375">
                  <c:v>20.629740821032435</c:v>
                </c:pt>
                <c:pt idx="376">
                  <c:v>20.601416491391202</c:v>
                </c:pt>
                <c:pt idx="377">
                  <c:v>20.573450775149965</c:v>
                </c:pt>
                <c:pt idx="378">
                  <c:v>20.545846780123238</c:v>
                </c:pt>
                <c:pt idx="379">
                  <c:v>20.518605508241784</c:v>
                </c:pt>
                <c:pt idx="380">
                  <c:v>20.491725462826736</c:v>
                </c:pt>
                <c:pt idx="381">
                  <c:v>20.465202224667667</c:v>
                </c:pt>
                <c:pt idx="382">
                  <c:v>20.439028008717468</c:v>
                </c:pt>
                <c:pt idx="383">
                  <c:v>20.413191221838389</c:v>
                </c:pt>
                <c:pt idx="384">
                  <c:v>20.387676054112287</c:v>
                </c:pt>
                <c:pt idx="385">
                  <c:v>20.362462152451105</c:v>
                </c:pt>
                <c:pt idx="386">
                  <c:v>20.337524445835388</c:v>
                </c:pt>
                <c:pt idx="387">
                  <c:v>20.312833215437529</c:v>
                </c:pt>
                <c:pt idx="388">
                  <c:v>20.288354526400315</c:v>
                </c:pt>
                <c:pt idx="389">
                  <c:v>20.264051152181597</c:v>
                </c:pt>
                <c:pt idx="390">
                  <c:v>20.239884109458398</c:v>
                </c:pt>
                <c:pt idx="391">
                  <c:v>20.215814851835638</c:v>
                </c:pt>
                <c:pt idx="392">
                  <c:v>20.19180800399052</c:v>
                </c:pt>
                <c:pt idx="393">
                  <c:v>20.16783422456993</c:v>
                </c:pt>
                <c:pt idx="394">
                  <c:v>20.143872410341505</c:v>
                </c:pt>
                <c:pt idx="395">
                  <c:v>20.119910233600756</c:v>
                </c:pt>
                <c:pt idx="396">
                  <c:v>20.095942429174357</c:v>
                </c:pt>
                <c:pt idx="397">
                  <c:v>20.071967609740625</c:v>
                </c:pt>
                <c:pt idx="398">
                  <c:v>20.047985602879571</c:v>
                </c:pt>
                <c:pt idx="399">
                  <c:v>20.02399640035997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'price and greeks'!$C$19</c:f>
              <c:strCache>
                <c:ptCount val="1"/>
                <c:pt idx="0">
                  <c:v>K=100</c:v>
                </c:pt>
              </c:strCache>
            </c:strRef>
          </c:tx>
          <c:marker>
            <c:symbol val="none"/>
          </c:marker>
          <c:xVal>
            <c:numRef>
              <c:f>'price and greeks'!$A$20:$A$419</c:f>
              <c:numCache>
                <c:formatCode>General</c:formatCode>
                <c:ptCount val="4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</c:numCache>
            </c:numRef>
          </c:xVal>
          <c:yVal>
            <c:numRef>
              <c:f>'price and greeks'!$C$20:$C$419</c:f>
              <c:numCache>
                <c:formatCode>General</c:formatCode>
                <c:ptCount val="400"/>
                <c:pt idx="0">
                  <c:v>21.267812008419195</c:v>
                </c:pt>
                <c:pt idx="1">
                  <c:v>21.235829948724895</c:v>
                </c:pt>
                <c:pt idx="2">
                  <c:v>21.203817297945331</c:v>
                </c:pt>
                <c:pt idx="3">
                  <c:v>21.171773958364732</c:v>
                </c:pt>
                <c:pt idx="4">
                  <c:v>21.139699831664579</c:v>
                </c:pt>
                <c:pt idx="5">
                  <c:v>21.107594818918205</c:v>
                </c:pt>
                <c:pt idx="6">
                  <c:v>21.075458820585428</c:v>
                </c:pt>
                <c:pt idx="7">
                  <c:v>21.043291736507193</c:v>
                </c:pt>
                <c:pt idx="8">
                  <c:v>21.011093465899986</c:v>
                </c:pt>
                <c:pt idx="9">
                  <c:v>20.978863907350373</c:v>
                </c:pt>
                <c:pt idx="10">
                  <c:v>20.946602958809269</c:v>
                </c:pt>
                <c:pt idx="11">
                  <c:v>20.914310517586408</c:v>
                </c:pt>
                <c:pt idx="12">
                  <c:v>20.881986480344406</c:v>
                </c:pt>
                <c:pt idx="13">
                  <c:v>20.849630743093098</c:v>
                </c:pt>
                <c:pt idx="14">
                  <c:v>20.817243201183594</c:v>
                </c:pt>
                <c:pt idx="15">
                  <c:v>20.784823749302323</c:v>
                </c:pt>
                <c:pt idx="16">
                  <c:v>20.752372281464989</c:v>
                </c:pt>
                <c:pt idx="17">
                  <c:v>20.719888691010585</c:v>
                </c:pt>
                <c:pt idx="18">
                  <c:v>20.687372870595084</c:v>
                </c:pt>
                <c:pt idx="19">
                  <c:v>20.654824712185295</c:v>
                </c:pt>
                <c:pt idx="20">
                  <c:v>20.622244107052538</c:v>
                </c:pt>
                <c:pt idx="21">
                  <c:v>20.589630945766235</c:v>
                </c:pt>
                <c:pt idx="22">
                  <c:v>20.556985118187487</c:v>
                </c:pt>
                <c:pt idx="23">
                  <c:v>20.524306513462502</c:v>
                </c:pt>
                <c:pt idx="24">
                  <c:v>20.491595020016025</c:v>
                </c:pt>
                <c:pt idx="25">
                  <c:v>20.458850525544577</c:v>
                </c:pt>
                <c:pt idx="26">
                  <c:v>20.426072917009719</c:v>
                </c:pt>
                <c:pt idx="27">
                  <c:v>20.393262080631217</c:v>
                </c:pt>
                <c:pt idx="28">
                  <c:v>20.360417901880101</c:v>
                </c:pt>
                <c:pt idx="29">
                  <c:v>20.32754026547159</c:v>
                </c:pt>
                <c:pt idx="30">
                  <c:v>20.294629055358016</c:v>
                </c:pt>
                <c:pt idx="31">
                  <c:v>20.261684154721681</c:v>
                </c:pt>
                <c:pt idx="32">
                  <c:v>20.228705445967481</c:v>
                </c:pt>
                <c:pt idx="33">
                  <c:v>20.195692810715613</c:v>
                </c:pt>
                <c:pt idx="34">
                  <c:v>20.162646129794087</c:v>
                </c:pt>
                <c:pt idx="35">
                  <c:v>20.129565283231155</c:v>
                </c:pt>
                <c:pt idx="36">
                  <c:v>20.096450150247694</c:v>
                </c:pt>
                <c:pt idx="37">
                  <c:v>20.063300609249502</c:v>
                </c:pt>
                <c:pt idx="38">
                  <c:v>20.030116537819342</c:v>
                </c:pt>
                <c:pt idx="39">
                  <c:v>19.996897812709161</c:v>
                </c:pt>
                <c:pt idx="40">
                  <c:v>19.963644309831928</c:v>
                </c:pt>
                <c:pt idx="41">
                  <c:v>19.930355904253631</c:v>
                </c:pt>
                <c:pt idx="42">
                  <c:v>19.897032470184879</c:v>
                </c:pt>
                <c:pt idx="43">
                  <c:v>19.863673880972751</c:v>
                </c:pt>
                <c:pt idx="44">
                  <c:v>19.83028000909221</c:v>
                </c:pt>
                <c:pt idx="45">
                  <c:v>19.796850726137642</c:v>
                </c:pt>
                <c:pt idx="46">
                  <c:v>19.763385902814125</c:v>
                </c:pt>
                <c:pt idx="47">
                  <c:v>19.729885408928769</c:v>
                </c:pt>
                <c:pt idx="48">
                  <c:v>19.696349113381725</c:v>
                </c:pt>
                <c:pt idx="49">
                  <c:v>19.662776884157243</c:v>
                </c:pt>
                <c:pt idx="50">
                  <c:v>19.629168588314613</c:v>
                </c:pt>
                <c:pt idx="51">
                  <c:v>19.595524091978834</c:v>
                </c:pt>
                <c:pt idx="52">
                  <c:v>19.561843260331386</c:v>
                </c:pt>
                <c:pt idx="53">
                  <c:v>19.528125957600693</c:v>
                </c:pt>
                <c:pt idx="54">
                  <c:v>19.494372047052543</c:v>
                </c:pt>
                <c:pt idx="55">
                  <c:v>19.460581390980433</c:v>
                </c:pt>
                <c:pt idx="56">
                  <c:v>19.426753850695668</c:v>
                </c:pt>
                <c:pt idx="57">
                  <c:v>19.392889286517438</c:v>
                </c:pt>
                <c:pt idx="58">
                  <c:v>19.358987557762706</c:v>
                </c:pt>
                <c:pt idx="59">
                  <c:v>19.325048522735962</c:v>
                </c:pt>
                <c:pt idx="60">
                  <c:v>19.29107203871893</c:v>
                </c:pt>
                <c:pt idx="61">
                  <c:v>19.257057961959958</c:v>
                </c:pt>
                <c:pt idx="62">
                  <c:v>19.223006147663476</c:v>
                </c:pt>
                <c:pt idx="63">
                  <c:v>19.188916449979175</c:v>
                </c:pt>
                <c:pt idx="64">
                  <c:v>19.154788721991086</c:v>
                </c:pt>
                <c:pt idx="65">
                  <c:v>19.120622815706501</c:v>
                </c:pt>
                <c:pt idx="66">
                  <c:v>19.086418582044772</c:v>
                </c:pt>
                <c:pt idx="67">
                  <c:v>19.052175870825945</c:v>
                </c:pt>
                <c:pt idx="68">
                  <c:v>19.017894530759179</c:v>
                </c:pt>
                <c:pt idx="69">
                  <c:v>18.98357440943116</c:v>
                </c:pt>
                <c:pt idx="70">
                  <c:v>18.949215353294203</c:v>
                </c:pt>
                <c:pt idx="71">
                  <c:v>18.914817207654234</c:v>
                </c:pt>
                <c:pt idx="72">
                  <c:v>18.880379816658692</c:v>
                </c:pt>
                <c:pt idx="73">
                  <c:v>18.845903023284148</c:v>
                </c:pt>
                <c:pt idx="74">
                  <c:v>18.811386669323792</c:v>
                </c:pt>
                <c:pt idx="75">
                  <c:v>18.776830595374843</c:v>
                </c:pt>
                <c:pt idx="76">
                  <c:v>18.742234640825608</c:v>
                </c:pt>
                <c:pt idx="77">
                  <c:v>18.707598643842484</c:v>
                </c:pt>
                <c:pt idx="78">
                  <c:v>18.672922441356832</c:v>
                </c:pt>
                <c:pt idx="79">
                  <c:v>18.638205869051408</c:v>
                </c:pt>
                <c:pt idx="80">
                  <c:v>18.603448761347011</c:v>
                </c:pt>
                <c:pt idx="81">
                  <c:v>18.568650951388499</c:v>
                </c:pt>
                <c:pt idx="82">
                  <c:v>18.533812271030961</c:v>
                </c:pt>
                <c:pt idx="83">
                  <c:v>18.498932550825518</c:v>
                </c:pt>
                <c:pt idx="84">
                  <c:v>18.464011620004936</c:v>
                </c:pt>
                <c:pt idx="85">
                  <c:v>18.4290493064691</c:v>
                </c:pt>
                <c:pt idx="86">
                  <c:v>18.39404543677022</c:v>
                </c:pt>
                <c:pt idx="87">
                  <c:v>18.358999836097841</c:v>
                </c:pt>
                <c:pt idx="88">
                  <c:v>18.323912328263649</c:v>
                </c:pt>
                <c:pt idx="89">
                  <c:v>18.288782735686041</c:v>
                </c:pt>
                <c:pt idx="90">
                  <c:v>18.253610879374495</c:v>
                </c:pt>
                <c:pt idx="91">
                  <c:v>18.218396578913708</c:v>
                </c:pt>
                <c:pt idx="92">
                  <c:v>18.183139652447444</c:v>
                </c:pt>
                <c:pt idx="93">
                  <c:v>18.147839916662267</c:v>
                </c:pt>
                <c:pt idx="94">
                  <c:v>18.112497186770945</c:v>
                </c:pt>
                <c:pt idx="95">
                  <c:v>18.077111276495568</c:v>
                </c:pt>
                <c:pt idx="96">
                  <c:v>18.041681998050585</c:v>
                </c:pt>
                <c:pt idx="97">
                  <c:v>18.006209162125412</c:v>
                </c:pt>
                <c:pt idx="98">
                  <c:v>17.970692577866849</c:v>
                </c:pt>
                <c:pt idx="99">
                  <c:v>17.935132052861324</c:v>
                </c:pt>
                <c:pt idx="100">
                  <c:v>17.899527393116696</c:v>
                </c:pt>
                <c:pt idx="101">
                  <c:v>17.863878403043923</c:v>
                </c:pt>
                <c:pt idx="102">
                  <c:v>17.828184885438407</c:v>
                </c:pt>
                <c:pt idx="103">
                  <c:v>17.792446641461044</c:v>
                </c:pt>
                <c:pt idx="104">
                  <c:v>17.756663470619049</c:v>
                </c:pt>
                <c:pt idx="105">
                  <c:v>17.720835170746383</c:v>
                </c:pt>
                <c:pt idx="106">
                  <c:v>17.684961537983934</c:v>
                </c:pt>
                <c:pt idx="107">
                  <c:v>17.649042366759524</c:v>
                </c:pt>
                <c:pt idx="108">
                  <c:v>17.61307744976736</c:v>
                </c:pt>
                <c:pt idx="109">
                  <c:v>17.577066577947321</c:v>
                </c:pt>
                <c:pt idx="110">
                  <c:v>17.541009540463971</c:v>
                </c:pt>
                <c:pt idx="111">
                  <c:v>17.504906124685057</c:v>
                </c:pt>
                <c:pt idx="112">
                  <c:v>17.468756116159977</c:v>
                </c:pt>
                <c:pt idx="113">
                  <c:v>17.4325592985975</c:v>
                </c:pt>
                <c:pt idx="114">
                  <c:v>17.396315453843496</c:v>
                </c:pt>
                <c:pt idx="115">
                  <c:v>17.360024361858251</c:v>
                </c:pt>
                <c:pt idx="116">
                  <c:v>17.323685800693166</c:v>
                </c:pt>
                <c:pt idx="117">
                  <c:v>17.287299546467434</c:v>
                </c:pt>
                <c:pt idx="118">
                  <c:v>17.250865373344112</c:v>
                </c:pt>
                <c:pt idx="119">
                  <c:v>17.21438305350593</c:v>
                </c:pt>
                <c:pt idx="120">
                  <c:v>17.177852357130675</c:v>
                </c:pt>
                <c:pt idx="121">
                  <c:v>17.141273052366131</c:v>
                </c:pt>
                <c:pt idx="122">
                  <c:v>17.104644905304678</c:v>
                </c:pt>
                <c:pt idx="123">
                  <c:v>17.067967679957516</c:v>
                </c:pt>
                <c:pt idx="124">
                  <c:v>17.031241138228332</c:v>
                </c:pt>
                <c:pt idx="125">
                  <c:v>16.994465039886709</c:v>
                </c:pt>
                <c:pt idx="126">
                  <c:v>16.957639142540913</c:v>
                </c:pt>
                <c:pt idx="127">
                  <c:v>16.920763201610455</c:v>
                </c:pt>
                <c:pt idx="128">
                  <c:v>16.883836970297967</c:v>
                </c:pt>
                <c:pt idx="129">
                  <c:v>16.846860199560815</c:v>
                </c:pt>
                <c:pt idx="130">
                  <c:v>16.809832638082113</c:v>
                </c:pt>
                <c:pt idx="131">
                  <c:v>16.772754032241252</c:v>
                </c:pt>
                <c:pt idx="132">
                  <c:v>16.73562412608409</c:v>
                </c:pt>
                <c:pt idx="133">
                  <c:v>16.698442661292408</c:v>
                </c:pt>
                <c:pt idx="134">
                  <c:v>16.661209377153035</c:v>
                </c:pt>
                <c:pt idx="135">
                  <c:v>16.62392401052643</c:v>
                </c:pt>
                <c:pt idx="136">
                  <c:v>16.586586295814566</c:v>
                </c:pt>
                <c:pt idx="137">
                  <c:v>16.549195964928497</c:v>
                </c:pt>
                <c:pt idx="138">
                  <c:v>16.511752747255237</c:v>
                </c:pt>
                <c:pt idx="139">
                  <c:v>16.474256369624101</c:v>
                </c:pt>
                <c:pt idx="140">
                  <c:v>16.436706556272419</c:v>
                </c:pt>
                <c:pt idx="141">
                  <c:v>16.399103028810739</c:v>
                </c:pt>
                <c:pt idx="142">
                  <c:v>16.361445506187412</c:v>
                </c:pt>
                <c:pt idx="143">
                  <c:v>16.323733704652462</c:v>
                </c:pt>
                <c:pt idx="144">
                  <c:v>16.285967337720944</c:v>
                </c:pt>
                <c:pt idx="145">
                  <c:v>16.24814611613564</c:v>
                </c:pt>
                <c:pt idx="146">
                  <c:v>16.210269747828974</c:v>
                </c:pt>
                <c:pt idx="147">
                  <c:v>16.172337937884407</c:v>
                </c:pt>
                <c:pt idx="148">
                  <c:v>16.134350388497126</c:v>
                </c:pt>
                <c:pt idx="149">
                  <c:v>16.096306798933853</c:v>
                </c:pt>
                <c:pt idx="150">
                  <c:v>16.058206865492242</c:v>
                </c:pt>
                <c:pt idx="151">
                  <c:v>16.020050281459206</c:v>
                </c:pt>
                <c:pt idx="152">
                  <c:v>15.981836737068788</c:v>
                </c:pt>
                <c:pt idx="153">
                  <c:v>15.943565919459081</c:v>
                </c:pt>
                <c:pt idx="154">
                  <c:v>15.905237512628416</c:v>
                </c:pt>
                <c:pt idx="155">
                  <c:v>15.866851197390762</c:v>
                </c:pt>
                <c:pt idx="156">
                  <c:v>15.82840665133029</c:v>
                </c:pt>
                <c:pt idx="157">
                  <c:v>15.789903548755161</c:v>
                </c:pt>
                <c:pt idx="158">
                  <c:v>15.751341560650275</c:v>
                </c:pt>
                <c:pt idx="159">
                  <c:v>15.712720354629463</c:v>
                </c:pt>
                <c:pt idx="160">
                  <c:v>15.674039594886407</c:v>
                </c:pt>
                <c:pt idx="161">
                  <c:v>15.635298942144917</c:v>
                </c:pt>
                <c:pt idx="162">
                  <c:v>15.596498053608197</c:v>
                </c:pt>
                <c:pt idx="163">
                  <c:v>15.557636582907115</c:v>
                </c:pt>
                <c:pt idx="164">
                  <c:v>15.518714180047516</c:v>
                </c:pt>
                <c:pt idx="165">
                  <c:v>15.479730491356477</c:v>
                </c:pt>
                <c:pt idx="166">
                  <c:v>15.440685159427677</c:v>
                </c:pt>
                <c:pt idx="167">
                  <c:v>15.401577823065589</c:v>
                </c:pt>
                <c:pt idx="168">
                  <c:v>15.362408117228572</c:v>
                </c:pt>
                <c:pt idx="169">
                  <c:v>15.323175672970997</c:v>
                </c:pt>
                <c:pt idx="170">
                  <c:v>15.283880117384108</c:v>
                </c:pt>
                <c:pt idx="171">
                  <c:v>15.244521073535823</c:v>
                </c:pt>
                <c:pt idx="172">
                  <c:v>15.205098160409307</c:v>
                </c:pt>
                <c:pt idx="173">
                  <c:v>15.16561099284027</c:v>
                </c:pt>
                <c:pt idx="174">
                  <c:v>15.126059181453201</c:v>
                </c:pt>
                <c:pt idx="175">
                  <c:v>15.086442332596148</c:v>
                </c:pt>
                <c:pt idx="176">
                  <c:v>15.046760048274264</c:v>
                </c:pt>
                <c:pt idx="177">
                  <c:v>15.007011926082082</c:v>
                </c:pt>
                <c:pt idx="178">
                  <c:v>14.967197559134286</c:v>
                </c:pt>
                <c:pt idx="179">
                  <c:v>14.927316535995221</c:v>
                </c:pt>
                <c:pt idx="180">
                  <c:v>14.887368440606819</c:v>
                </c:pt>
                <c:pt idx="181">
                  <c:v>14.847352852215277</c:v>
                </c:pt>
                <c:pt idx="182">
                  <c:v>14.8072693452959</c:v>
                </c:pt>
                <c:pt idx="183">
                  <c:v>14.767117489476735</c:v>
                </c:pt>
                <c:pt idx="184">
                  <c:v>14.72689684946036</c:v>
                </c:pt>
                <c:pt idx="185">
                  <c:v>14.686606984944259</c:v>
                </c:pt>
                <c:pt idx="186">
                  <c:v>14.646247450539279</c:v>
                </c:pt>
                <c:pt idx="187">
                  <c:v>14.605817795686598</c:v>
                </c:pt>
                <c:pt idx="188">
                  <c:v>14.565317564572839</c:v>
                </c:pt>
                <c:pt idx="189">
                  <c:v>14.524746296043434</c:v>
                </c:pt>
                <c:pt idx="190">
                  <c:v>14.484103523514003</c:v>
                </c:pt>
                <c:pt idx="191">
                  <c:v>14.443388774880034</c:v>
                </c:pt>
                <c:pt idx="192">
                  <c:v>14.402601572424457</c:v>
                </c:pt>
                <c:pt idx="193">
                  <c:v>14.361741432723299</c:v>
                </c:pt>
                <c:pt idx="194">
                  <c:v>14.320807866549274</c:v>
                </c:pt>
                <c:pt idx="195">
                  <c:v>14.27980037877321</c:v>
                </c:pt>
                <c:pt idx="196">
                  <c:v>14.238718468263443</c:v>
                </c:pt>
                <c:pt idx="197">
                  <c:v>14.197561627782875</c:v>
                </c:pt>
                <c:pt idx="198">
                  <c:v>14.156329343883732</c:v>
                </c:pt>
                <c:pt idx="199">
                  <c:v>14.115021096800104</c:v>
                </c:pt>
                <c:pt idx="200">
                  <c:v>14.073636360337959</c:v>
                </c:pt>
                <c:pt idx="201">
                  <c:v>14.032174601762785</c:v>
                </c:pt>
                <c:pt idx="202">
                  <c:v>13.990635281684488</c:v>
                </c:pt>
                <c:pt idx="203">
                  <c:v>13.949017853940042</c:v>
                </c:pt>
                <c:pt idx="204">
                  <c:v>13.907321765473036</c:v>
                </c:pt>
                <c:pt idx="205">
                  <c:v>13.865546456210733</c:v>
                </c:pt>
                <c:pt idx="206">
                  <c:v>13.823691358938211</c:v>
                </c:pt>
                <c:pt idx="207">
                  <c:v>13.781755899169593</c:v>
                </c:pt>
                <c:pt idx="208">
                  <c:v>13.739739495016256</c:v>
                </c:pt>
                <c:pt idx="209">
                  <c:v>13.697641557051897</c:v>
                </c:pt>
                <c:pt idx="210">
                  <c:v>13.655461488174558</c:v>
                </c:pt>
                <c:pt idx="211">
                  <c:v>13.613198683465344</c:v>
                </c:pt>
                <c:pt idx="212">
                  <c:v>13.570852530043542</c:v>
                </c:pt>
                <c:pt idx="213">
                  <c:v>13.528422406918722</c:v>
                </c:pt>
                <c:pt idx="214">
                  <c:v>13.485907684838804</c:v>
                </c:pt>
                <c:pt idx="215">
                  <c:v>13.44330772613481</c:v>
                </c:pt>
                <c:pt idx="216">
                  <c:v>13.400621884561607</c:v>
                </c:pt>
                <c:pt idx="217">
                  <c:v>13.357849505134874</c:v>
                </c:pt>
                <c:pt idx="218">
                  <c:v>13.314989923964015</c:v>
                </c:pt>
                <c:pt idx="219">
                  <c:v>13.272042468080963</c:v>
                </c:pt>
                <c:pt idx="220">
                  <c:v>13.229006455264678</c:v>
                </c:pt>
                <c:pt idx="221">
                  <c:v>13.185881193861322</c:v>
                </c:pt>
                <c:pt idx="222">
                  <c:v>13.14266598259986</c:v>
                </c:pt>
                <c:pt idx="223">
                  <c:v>13.099360110403008</c:v>
                </c:pt>
                <c:pt idx="224">
                  <c:v>13.055962856193423</c:v>
                </c:pt>
                <c:pt idx="225">
                  <c:v>13.012473488694752</c:v>
                </c:pt>
                <c:pt idx="226">
                  <c:v>12.968891266227921</c:v>
                </c:pt>
                <c:pt idx="227">
                  <c:v>12.925215436501748</c:v>
                </c:pt>
                <c:pt idx="228">
                  <c:v>12.88144523639837</c:v>
                </c:pt>
                <c:pt idx="229">
                  <c:v>12.83757989175294</c:v>
                </c:pt>
                <c:pt idx="230">
                  <c:v>12.793618617127628</c:v>
                </c:pt>
                <c:pt idx="231">
                  <c:v>12.749560615579432</c:v>
                </c:pt>
                <c:pt idx="232">
                  <c:v>12.70540507842208</c:v>
                </c:pt>
                <c:pt idx="233">
                  <c:v>12.66115118498133</c:v>
                </c:pt>
                <c:pt idx="234">
                  <c:v>12.616798102343729</c:v>
                </c:pt>
                <c:pt idx="235">
                  <c:v>12.572344985098642</c:v>
                </c:pt>
                <c:pt idx="236">
                  <c:v>12.527790975073126</c:v>
                </c:pt>
                <c:pt idx="237">
                  <c:v>12.483135201059588</c:v>
                </c:pt>
                <c:pt idx="238">
                  <c:v>12.438376778535913</c:v>
                </c:pt>
                <c:pt idx="239">
                  <c:v>12.393514809377754</c:v>
                </c:pt>
                <c:pt idx="240">
                  <c:v>12.348548381562905</c:v>
                </c:pt>
                <c:pt idx="241">
                  <c:v>12.30347656886722</c:v>
                </c:pt>
                <c:pt idx="242">
                  <c:v>12.258298430551953</c:v>
                </c:pt>
                <c:pt idx="243">
                  <c:v>12.213013011042277</c:v>
                </c:pt>
                <c:pt idx="244">
                  <c:v>12.167619339596431</c:v>
                </c:pt>
                <c:pt idx="245">
                  <c:v>12.122116429965438</c:v>
                </c:pt>
                <c:pt idx="246">
                  <c:v>12.076503280042871</c:v>
                </c:pt>
                <c:pt idx="247">
                  <c:v>12.030778871504422</c:v>
                </c:pt>
                <c:pt idx="248">
                  <c:v>11.984942169436827</c:v>
                </c:pt>
                <c:pt idx="249">
                  <c:v>11.938992121955755</c:v>
                </c:pt>
                <c:pt idx="250">
                  <c:v>11.892927659812431</c:v>
                </c:pt>
                <c:pt idx="251">
                  <c:v>11.84674769598829</c:v>
                </c:pt>
                <c:pt idx="252">
                  <c:v>11.800451125277524</c:v>
                </c:pt>
                <c:pt idx="253">
                  <c:v>11.754036823856778</c:v>
                </c:pt>
                <c:pt idx="254">
                  <c:v>11.707503648841817</c:v>
                </c:pt>
                <c:pt idx="255">
                  <c:v>11.660850437830337</c:v>
                </c:pt>
                <c:pt idx="256">
                  <c:v>11.614076008430768</c:v>
                </c:pt>
                <c:pt idx="257">
                  <c:v>11.567179157776156</c:v>
                </c:pt>
                <c:pt idx="258">
                  <c:v>11.520158662022906</c:v>
                </c:pt>
                <c:pt idx="259">
                  <c:v>11.473013275833406</c:v>
                </c:pt>
                <c:pt idx="260">
                  <c:v>11.425741731842399</c:v>
                </c:pt>
                <c:pt idx="261">
                  <c:v>11.37834274010593</c:v>
                </c:pt>
                <c:pt idx="262">
                  <c:v>11.330814987532541</c:v>
                </c:pt>
                <c:pt idx="263">
                  <c:v>11.283157137295959</c:v>
                </c:pt>
                <c:pt idx="264">
                  <c:v>11.235367828228339</c:v>
                </c:pt>
                <c:pt idx="265">
                  <c:v>11.18744567419351</c:v>
                </c:pt>
                <c:pt idx="266">
                  <c:v>11.139389263439284</c:v>
                </c:pt>
                <c:pt idx="267">
                  <c:v>11.091197157927866</c:v>
                </c:pt>
                <c:pt idx="268">
                  <c:v>11.04286789264386</c:v>
                </c:pt>
                <c:pt idx="269">
                  <c:v>10.994399974878364</c:v>
                </c:pt>
                <c:pt idx="270">
                  <c:v>10.945791883488555</c:v>
                </c:pt>
                <c:pt idx="271">
                  <c:v>10.897042068131704</c:v>
                </c:pt>
                <c:pt idx="272">
                  <c:v>10.848148948472263</c:v>
                </c:pt>
                <c:pt idx="273">
                  <c:v>10.799110913361154</c:v>
                </c:pt>
                <c:pt idx="274">
                  <c:v>10.749926319985958</c:v>
                </c:pt>
                <c:pt idx="275">
                  <c:v>10.700593492990615</c:v>
                </c:pt>
                <c:pt idx="276">
                  <c:v>10.65111072356342</c:v>
                </c:pt>
                <c:pt idx="277">
                  <c:v>10.601476268491979</c:v>
                </c:pt>
                <c:pt idx="278">
                  <c:v>10.551688349183348</c:v>
                </c:pt>
                <c:pt idx="279">
                  <c:v>10.501745150648171</c:v>
                </c:pt>
                <c:pt idx="280">
                  <c:v>10.451644820446914</c:v>
                </c:pt>
                <c:pt idx="281">
                  <c:v>10.401385467596388</c:v>
                </c:pt>
                <c:pt idx="282">
                  <c:v>10.350965161435134</c:v>
                </c:pt>
                <c:pt idx="283">
                  <c:v>10.300381930445166</c:v>
                </c:pt>
                <c:pt idx="284">
                  <c:v>10.249633761028639</c:v>
                </c:pt>
                <c:pt idx="285">
                  <c:v>10.198718596236668</c:v>
                </c:pt>
                <c:pt idx="286">
                  <c:v>10.147634334448577</c:v>
                </c:pt>
                <c:pt idx="287">
                  <c:v>10.096378827998826</c:v>
                </c:pt>
                <c:pt idx="288">
                  <c:v>10.044949881749101</c:v>
                </c:pt>
                <c:pt idx="289">
                  <c:v>9.9933452516030634</c:v>
                </c:pt>
                <c:pt idx="290">
                  <c:v>9.9415626429607702</c:v>
                </c:pt>
                <c:pt idx="291">
                  <c:v>9.8895997091096088</c:v>
                </c:pt>
                <c:pt idx="292">
                  <c:v>9.8374540495488443</c:v>
                </c:pt>
                <c:pt idx="293">
                  <c:v>9.7851232082441779</c:v>
                </c:pt>
                <c:pt idx="294">
                  <c:v>9.7326046718087493</c:v>
                </c:pt>
                <c:pt idx="295">
                  <c:v>9.6798958676067617</c:v>
                </c:pt>
                <c:pt idx="296">
                  <c:v>9.6269941617757624</c:v>
                </c:pt>
                <c:pt idx="297">
                  <c:v>9.5738968571631098</c:v>
                </c:pt>
                <c:pt idx="298">
                  <c:v>9.5206011911720712</c:v>
                </c:pt>
                <c:pt idx="299">
                  <c:v>9.4671043335128395</c:v>
                </c:pt>
                <c:pt idx="300">
                  <c:v>9.4134033838530122</c:v>
                </c:pt>
                <c:pt idx="301">
                  <c:v>9.3594953693622855</c:v>
                </c:pt>
                <c:pt idx="302">
                  <c:v>9.3053772421450596</c:v>
                </c:pt>
                <c:pt idx="303">
                  <c:v>9.2510458765552332</c:v>
                </c:pt>
                <c:pt idx="304">
                  <c:v>9.1964980663858356</c:v>
                </c:pt>
                <c:pt idx="305">
                  <c:v>9.1417305219269327</c:v>
                </c:pt>
                <c:pt idx="306">
                  <c:v>9.0867398668836117</c:v>
                </c:pt>
                <c:pt idx="307">
                  <c:v>9.0315226351462492</c:v>
                </c:pt>
                <c:pt idx="308">
                  <c:v>8.9760752674040862</c:v>
                </c:pt>
                <c:pt idx="309">
                  <c:v>8.920394107592843</c:v>
                </c:pt>
                <c:pt idx="310">
                  <c:v>8.8644753991661371</c:v>
                </c:pt>
                <c:pt idx="311">
                  <c:v>8.8083152811801337</c:v>
                </c:pt>
                <c:pt idx="312">
                  <c:v>8.75190978417975</c:v>
                </c:pt>
                <c:pt idx="313">
                  <c:v>8.6952548258739029</c:v>
                </c:pt>
                <c:pt idx="314">
                  <c:v>8.6383462065864922</c:v>
                </c:pt>
                <c:pt idx="315">
                  <c:v>8.5811796044689039</c:v>
                </c:pt>
                <c:pt idx="316">
                  <c:v>8.523750570458251</c:v>
                </c:pt>
                <c:pt idx="317">
                  <c:v>8.4660545229648694</c:v>
                </c:pt>
                <c:pt idx="318">
                  <c:v>8.4080867422709762</c:v>
                </c:pt>
                <c:pt idx="319">
                  <c:v>8.349842364621173</c:v>
                </c:pt>
                <c:pt idx="320">
                  <c:v>8.291316375983703</c:v>
                </c:pt>
                <c:pt idx="321">
                  <c:v>8.2325036054597671</c:v>
                </c:pt>
                <c:pt idx="322">
                  <c:v>8.1733987183164096</c:v>
                </c:pt>
                <c:pt idx="323">
                  <c:v>8.1139962086162019</c:v>
                </c:pt>
                <c:pt idx="324">
                  <c:v>8.0542903914150834</c:v>
                </c:pt>
                <c:pt idx="325">
                  <c:v>7.9942753944966007</c:v>
                </c:pt>
                <c:pt idx="326">
                  <c:v>7.9339451496089142</c:v>
                </c:pt>
                <c:pt idx="327">
                  <c:v>7.8732933831671899</c:v>
                </c:pt>
                <c:pt idx="328">
                  <c:v>7.812313606380954</c:v>
                </c:pt>
                <c:pt idx="329">
                  <c:v>7.7509991047625428</c:v>
                </c:pt>
                <c:pt idx="330">
                  <c:v>7.6893429269683304</c:v>
                </c:pt>
                <c:pt idx="331">
                  <c:v>7.6273378729202772</c:v>
                </c:pt>
                <c:pt idx="332">
                  <c:v>7.5649764811501052</c:v>
                </c:pt>
                <c:pt idx="333">
                  <c:v>7.5022510153030986</c:v>
                </c:pt>
                <c:pt idx="334">
                  <c:v>7.4391534497322409</c:v>
                </c:pt>
                <c:pt idx="335">
                  <c:v>7.375675454106533</c:v>
                </c:pt>
                <c:pt idx="336">
                  <c:v>7.3118083769500046</c:v>
                </c:pt>
                <c:pt idx="337">
                  <c:v>7.2475432280187766</c:v>
                </c:pt>
                <c:pt idx="338">
                  <c:v>7.1828706594146983</c:v>
                </c:pt>
                <c:pt idx="339">
                  <c:v>7.1177809453229139</c:v>
                </c:pt>
                <c:pt idx="340">
                  <c:v>7.0522639602485269</c:v>
                </c:pt>
                <c:pt idx="341">
                  <c:v>6.9863091556146868</c:v>
                </c:pt>
                <c:pt idx="342">
                  <c:v>6.9199055345682385</c:v>
                </c:pt>
                <c:pt idx="343">
                  <c:v>6.8530416248225325</c:v>
                </c:pt>
                <c:pt idx="344">
                  <c:v>6.7857054493470272</c:v>
                </c:pt>
                <c:pt idx="345">
                  <c:v>6.7178844946911367</c:v>
                </c:pt>
                <c:pt idx="346">
                  <c:v>6.6495656767049498</c:v>
                </c:pt>
                <c:pt idx="347">
                  <c:v>6.5807353033901466</c:v>
                </c:pt>
                <c:pt idx="348">
                  <c:v>6.5113790345820588</c:v>
                </c:pt>
                <c:pt idx="349">
                  <c:v>6.4414818381259336</c:v>
                </c:pt>
                <c:pt idx="350">
                  <c:v>6.3710279421674603</c:v>
                </c:pt>
                <c:pt idx="351">
                  <c:v>6.3000007831279641</c:v>
                </c:pt>
                <c:pt idx="352">
                  <c:v>6.2283829488772042</c:v>
                </c:pt>
                <c:pt idx="353">
                  <c:v>6.1561561165508376</c:v>
                </c:pt>
                <c:pt idx="354">
                  <c:v>6.0833009843818822</c:v>
                </c:pt>
                <c:pt idx="355">
                  <c:v>6.0097971968270247</c:v>
                </c:pt>
                <c:pt idx="356">
                  <c:v>5.9356232621629585</c:v>
                </c:pt>
                <c:pt idx="357">
                  <c:v>5.8607564616062078</c:v>
                </c:pt>
                <c:pt idx="358">
                  <c:v>5.7851727488655138</c:v>
                </c:pt>
                <c:pt idx="359">
                  <c:v>5.708846638866147</c:v>
                </c:pt>
                <c:pt idx="360">
                  <c:v>5.6317510841839855</c:v>
                </c:pt>
                <c:pt idx="361">
                  <c:v>5.5538573374885454</c:v>
                </c:pt>
                <c:pt idx="362">
                  <c:v>5.4751347980082263</c:v>
                </c:pt>
                <c:pt idx="363">
                  <c:v>5.3955508396891672</c:v>
                </c:pt>
                <c:pt idx="364">
                  <c:v>5.31507061830649</c:v>
                </c:pt>
                <c:pt idx="365">
                  <c:v>5.2336568542887987</c:v>
                </c:pt>
                <c:pt idx="366">
                  <c:v>5.1512695874096854</c:v>
                </c:pt>
                <c:pt idx="367">
                  <c:v>5.0678658987594325</c:v>
                </c:pt>
                <c:pt idx="368">
                  <c:v>4.9833995944987937</c:v>
                </c:pt>
                <c:pt idx="369">
                  <c:v>4.8978208447700169</c:v>
                </c:pt>
                <c:pt idx="370">
                  <c:v>4.8110757697396576</c:v>
                </c:pt>
                <c:pt idx="371">
                  <c:v>4.7231059629913341</c:v>
                </c:pt>
                <c:pt idx="372">
                  <c:v>4.6338479402745527</c:v>
                </c:pt>
                <c:pt idx="373">
                  <c:v>4.5432324988019692</c:v>
                </c:pt>
                <c:pt idx="374">
                  <c:v>4.4511839686866441</c:v>
                </c:pt>
                <c:pt idx="375">
                  <c:v>4.3576193334575644</c:v>
                </c:pt>
                <c:pt idx="376">
                  <c:v>4.2624471905278902</c:v>
                </c:pt>
                <c:pt idx="377">
                  <c:v>4.1655665145078693</c:v>
                </c:pt>
                <c:pt idx="378">
                  <c:v>4.0668651756353977</c:v>
                </c:pt>
                <c:pt idx="379">
                  <c:v>3.9662181513107844</c:v>
                </c:pt>
                <c:pt idx="380">
                  <c:v>3.8634853492602121</c:v>
                </c:pt>
                <c:pt idx="381">
                  <c:v>3.7585089339832054</c:v>
                </c:pt>
                <c:pt idx="382">
                  <c:v>3.6511100104964025</c:v>
                </c:pt>
                <c:pt idx="383">
                  <c:v>3.5410844657917693</c:v>
                </c:pt>
                <c:pt idx="384">
                  <c:v>3.4281976907625431</c:v>
                </c:pt>
                <c:pt idx="385">
                  <c:v>3.3121777905726391</c:v>
                </c:pt>
                <c:pt idx="386">
                  <c:v>3.1927067180764199</c:v>
                </c:pt>
                <c:pt idx="387">
                  <c:v>3.0694084965392094</c:v>
                </c:pt>
                <c:pt idx="388">
                  <c:v>2.9418332708812018</c:v>
                </c:pt>
                <c:pt idx="389">
                  <c:v>2.8094352254420172</c:v>
                </c:pt>
                <c:pt idx="390">
                  <c:v>2.671541212374192</c:v>
                </c:pt>
                <c:pt idx="391">
                  <c:v>2.5273048148224859</c:v>
                </c:pt>
                <c:pt idx="392">
                  <c:v>2.3756366135431923</c:v>
                </c:pt>
                <c:pt idx="393">
                  <c:v>2.2150935940176013</c:v>
                </c:pt>
                <c:pt idx="394">
                  <c:v>2.0436939581096167</c:v>
                </c:pt>
                <c:pt idx="395">
                  <c:v>1.8585847226186449</c:v>
                </c:pt>
                <c:pt idx="396">
                  <c:v>1.6553874024087294</c:v>
                </c:pt>
                <c:pt idx="397">
                  <c:v>1.4267317907396531</c:v>
                </c:pt>
                <c:pt idx="398">
                  <c:v>1.1582479307126652</c:v>
                </c:pt>
                <c:pt idx="399">
                  <c:v>0.81283909279215116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'price and greeks'!$D$19</c:f>
              <c:strCache>
                <c:ptCount val="1"/>
                <c:pt idx="0">
                  <c:v>K=120</c:v>
                </c:pt>
              </c:strCache>
            </c:strRef>
          </c:tx>
          <c:marker>
            <c:symbol val="none"/>
          </c:marker>
          <c:xVal>
            <c:numRef>
              <c:f>'price and greeks'!$A$20:$A$419</c:f>
              <c:numCache>
                <c:formatCode>General</c:formatCode>
                <c:ptCount val="4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</c:numCache>
            </c:numRef>
          </c:xVal>
          <c:yVal>
            <c:numRef>
              <c:f>'price and greeks'!$D$20:$D$419</c:f>
              <c:numCache>
                <c:formatCode>General</c:formatCode>
                <c:ptCount val="400"/>
                <c:pt idx="0">
                  <c:v>13.341871154478806</c:v>
                </c:pt>
                <c:pt idx="1">
                  <c:v>13.310406731658851</c:v>
                </c:pt>
                <c:pt idx="2">
                  <c:v>13.278921155074187</c:v>
                </c:pt>
                <c:pt idx="3">
                  <c:v>13.247414383606868</c:v>
                </c:pt>
                <c:pt idx="4">
                  <c:v>13.215886376002281</c:v>
                </c:pt>
                <c:pt idx="5">
                  <c:v>13.184337090868905</c:v>
                </c:pt>
                <c:pt idx="6">
                  <c:v>13.152766486678008</c:v>
                </c:pt>
                <c:pt idx="7">
                  <c:v>13.121174521763404</c:v>
                </c:pt>
                <c:pt idx="8">
                  <c:v>13.089561154321119</c:v>
                </c:pt>
                <c:pt idx="9">
                  <c:v>13.05792634240918</c:v>
                </c:pt>
                <c:pt idx="10">
                  <c:v>13.026270043947369</c:v>
                </c:pt>
                <c:pt idx="11">
                  <c:v>12.994592216716871</c:v>
                </c:pt>
                <c:pt idx="12">
                  <c:v>12.962892818360197</c:v>
                </c:pt>
                <c:pt idx="13">
                  <c:v>12.931171806380789</c:v>
                </c:pt>
                <c:pt idx="14">
                  <c:v>12.899429138142908</c:v>
                </c:pt>
                <c:pt idx="15">
                  <c:v>12.867664770871365</c:v>
                </c:pt>
                <c:pt idx="16">
                  <c:v>12.835878661651286</c:v>
                </c:pt>
                <c:pt idx="17">
                  <c:v>12.804070767428017</c:v>
                </c:pt>
                <c:pt idx="18">
                  <c:v>12.772241045006787</c:v>
                </c:pt>
                <c:pt idx="19">
                  <c:v>12.740389451052639</c:v>
                </c:pt>
                <c:pt idx="20">
                  <c:v>12.708515942090241</c:v>
                </c:pt>
                <c:pt idx="21">
                  <c:v>12.676620474503647</c:v>
                </c:pt>
                <c:pt idx="22">
                  <c:v>12.644703004536254</c:v>
                </c:pt>
                <c:pt idx="23">
                  <c:v>12.612763488290591</c:v>
                </c:pt>
                <c:pt idx="24">
                  <c:v>12.580801881728208</c:v>
                </c:pt>
                <c:pt idx="25">
                  <c:v>12.548818140669564</c:v>
                </c:pt>
                <c:pt idx="26">
                  <c:v>12.516812220793891</c:v>
                </c:pt>
                <c:pt idx="27">
                  <c:v>12.484784077639176</c:v>
                </c:pt>
                <c:pt idx="28">
                  <c:v>12.452733666601965</c:v>
                </c:pt>
                <c:pt idx="29">
                  <c:v>12.420660942937388</c:v>
                </c:pt>
                <c:pt idx="30">
                  <c:v>12.388565861759032</c:v>
                </c:pt>
                <c:pt idx="31">
                  <c:v>12.356448378038984</c:v>
                </c:pt>
                <c:pt idx="32">
                  <c:v>12.324308446607695</c:v>
                </c:pt>
                <c:pt idx="33">
                  <c:v>12.292146022154085</c:v>
                </c:pt>
                <c:pt idx="34">
                  <c:v>12.259961059225406</c:v>
                </c:pt>
                <c:pt idx="35">
                  <c:v>12.227753512227361</c:v>
                </c:pt>
                <c:pt idx="36">
                  <c:v>12.195523335424117</c:v>
                </c:pt>
                <c:pt idx="37">
                  <c:v>12.163270482938307</c:v>
                </c:pt>
                <c:pt idx="38">
                  <c:v>12.130994908751124</c:v>
                </c:pt>
                <c:pt idx="39">
                  <c:v>12.098696566702413</c:v>
                </c:pt>
                <c:pt idx="40">
                  <c:v>12.066375410490744</c:v>
                </c:pt>
                <c:pt idx="41">
                  <c:v>12.034031393673512</c:v>
                </c:pt>
                <c:pt idx="42">
                  <c:v>12.001664469667125</c:v>
                </c:pt>
                <c:pt idx="43">
                  <c:v>11.969274591747098</c:v>
                </c:pt>
                <c:pt idx="44">
                  <c:v>11.936861713048261</c:v>
                </c:pt>
                <c:pt idx="45">
                  <c:v>11.904425786564921</c:v>
                </c:pt>
                <c:pt idx="46">
                  <c:v>11.871966765151129</c:v>
                </c:pt>
                <c:pt idx="47">
                  <c:v>11.839484601520819</c:v>
                </c:pt>
                <c:pt idx="48">
                  <c:v>11.806979248248153</c:v>
                </c:pt>
                <c:pt idx="49">
                  <c:v>11.774450657767758</c:v>
                </c:pt>
                <c:pt idx="50">
                  <c:v>11.74189878237503</c:v>
                </c:pt>
                <c:pt idx="51">
                  <c:v>11.709323574226442</c:v>
                </c:pt>
                <c:pt idx="52">
                  <c:v>11.67672498533994</c:v>
                </c:pt>
                <c:pt idx="53">
                  <c:v>11.644102967595234</c:v>
                </c:pt>
                <c:pt idx="54">
                  <c:v>11.611457472734273</c:v>
                </c:pt>
                <c:pt idx="55">
                  <c:v>11.578788452361646</c:v>
                </c:pt>
                <c:pt idx="56">
                  <c:v>11.546095857945014</c:v>
                </c:pt>
                <c:pt idx="57">
                  <c:v>11.513379640815597</c:v>
                </c:pt>
                <c:pt idx="58">
                  <c:v>11.48063975216871</c:v>
                </c:pt>
                <c:pt idx="59">
                  <c:v>11.447876143064235</c:v>
                </c:pt>
                <c:pt idx="60">
                  <c:v>11.415088764427274</c:v>
                </c:pt>
                <c:pt idx="61">
                  <c:v>11.382277567048662</c:v>
                </c:pt>
                <c:pt idx="62">
                  <c:v>11.349442501585644</c:v>
                </c:pt>
                <c:pt idx="63">
                  <c:v>11.316583518562549</c:v>
                </c:pt>
                <c:pt idx="64">
                  <c:v>11.283700568371449</c:v>
                </c:pt>
                <c:pt idx="65">
                  <c:v>11.25079360127288</c:v>
                </c:pt>
                <c:pt idx="66">
                  <c:v>11.217862567396681</c:v>
                </c:pt>
                <c:pt idx="67">
                  <c:v>11.184907416742705</c:v>
                </c:pt>
                <c:pt idx="68">
                  <c:v>11.151928099181694</c:v>
                </c:pt>
                <c:pt idx="69">
                  <c:v>11.118924564456192</c:v>
                </c:pt>
                <c:pt idx="70">
                  <c:v>11.085896762181402</c:v>
                </c:pt>
                <c:pt idx="71">
                  <c:v>11.052844641846173</c:v>
                </c:pt>
                <c:pt idx="72">
                  <c:v>11.019768152814001</c:v>
                </c:pt>
                <c:pt idx="73">
                  <c:v>10.986667244324051</c:v>
                </c:pt>
                <c:pt idx="74">
                  <c:v>10.95354186549226</c:v>
                </c:pt>
                <c:pt idx="75">
                  <c:v>10.920391965312476</c:v>
                </c:pt>
                <c:pt idx="76">
                  <c:v>10.88721749265757</c:v>
                </c:pt>
                <c:pt idx="77">
                  <c:v>10.854018396280734</c:v>
                </c:pt>
                <c:pt idx="78">
                  <c:v>10.820794624816761</c:v>
                </c:pt>
                <c:pt idx="79">
                  <c:v>10.78754612678326</c:v>
                </c:pt>
                <c:pt idx="80">
                  <c:v>10.754272850582129</c:v>
                </c:pt>
                <c:pt idx="81">
                  <c:v>10.720974744500966</c:v>
                </c:pt>
                <c:pt idx="82">
                  <c:v>10.68765175671451</c:v>
                </c:pt>
                <c:pt idx="83">
                  <c:v>10.654303835286214</c:v>
                </c:pt>
                <c:pt idx="84">
                  <c:v>10.620930928169813</c:v>
                </c:pt>
                <c:pt idx="85">
                  <c:v>10.587532983210977</c:v>
                </c:pt>
                <c:pt idx="86">
                  <c:v>10.554109948149065</c:v>
                </c:pt>
                <c:pt idx="87">
                  <c:v>10.520661770618828</c:v>
                </c:pt>
                <c:pt idx="88">
                  <c:v>10.487188398152286</c:v>
                </c:pt>
                <c:pt idx="89">
                  <c:v>10.45368977818066</c:v>
                </c:pt>
                <c:pt idx="90">
                  <c:v>10.420165858036263</c:v>
                </c:pt>
                <c:pt idx="91">
                  <c:v>10.386616584954613</c:v>
                </c:pt>
                <c:pt idx="92">
                  <c:v>10.353041906076506</c:v>
                </c:pt>
                <c:pt idx="93">
                  <c:v>10.31944176845019</c:v>
                </c:pt>
                <c:pt idx="94">
                  <c:v>10.285816119033656</c:v>
                </c:pt>
                <c:pt idx="95">
                  <c:v>10.25216490469694</c:v>
                </c:pt>
                <c:pt idx="96">
                  <c:v>10.218488072224536</c:v>
                </c:pt>
                <c:pt idx="97">
                  <c:v>10.184785568317892</c:v>
                </c:pt>
                <c:pt idx="98">
                  <c:v>10.151057339598012</c:v>
                </c:pt>
                <c:pt idx="99">
                  <c:v>10.117303332608092</c:v>
                </c:pt>
                <c:pt idx="100">
                  <c:v>10.08352349381626</c:v>
                </c:pt>
                <c:pt idx="101">
                  <c:v>10.049717769618404</c:v>
                </c:pt>
                <c:pt idx="102">
                  <c:v>10.015886106341181</c:v>
                </c:pt>
                <c:pt idx="103">
                  <c:v>9.9820284502449166</c:v>
                </c:pt>
                <c:pt idx="104">
                  <c:v>9.9481447475268698</c:v>
                </c:pt>
                <c:pt idx="105">
                  <c:v>9.9142349443243258</c:v>
                </c:pt>
                <c:pt idx="106">
                  <c:v>9.880298986718012</c:v>
                </c:pt>
                <c:pt idx="107">
                  <c:v>9.8463368207354804</c:v>
                </c:pt>
                <c:pt idx="108">
                  <c:v>9.8123483923546928</c:v>
                </c:pt>
                <c:pt idx="109">
                  <c:v>9.778333647507619</c:v>
                </c:pt>
                <c:pt idx="110">
                  <c:v>9.744292532084069</c:v>
                </c:pt>
                <c:pt idx="111">
                  <c:v>9.7102249919354886</c:v>
                </c:pt>
                <c:pt idx="112">
                  <c:v>9.6761309728790863</c:v>
                </c:pt>
                <c:pt idx="113">
                  <c:v>9.6420104207018458</c:v>
                </c:pt>
                <c:pt idx="114">
                  <c:v>9.607863281164855</c:v>
                </c:pt>
                <c:pt idx="115">
                  <c:v>9.5736895000076938</c:v>
                </c:pt>
                <c:pt idx="116">
                  <c:v>9.5394890229529068</c:v>
                </c:pt>
                <c:pt idx="117">
                  <c:v>9.5052617957107373</c:v>
                </c:pt>
                <c:pt idx="118">
                  <c:v>9.4710077639838808</c:v>
                </c:pt>
                <c:pt idx="119">
                  <c:v>9.4367268734724643</c:v>
                </c:pt>
                <c:pt idx="120">
                  <c:v>9.4024190698791372</c:v>
                </c:pt>
                <c:pt idx="121">
                  <c:v>9.3680842989143294</c:v>
                </c:pt>
                <c:pt idx="122">
                  <c:v>9.3337225063017062</c:v>
                </c:pt>
                <c:pt idx="123">
                  <c:v>9.2993336377836737</c:v>
                </c:pt>
                <c:pt idx="124">
                  <c:v>9.2649176391271943</c:v>
                </c:pt>
                <c:pt idx="125">
                  <c:v>9.2304744561296967</c:v>
                </c:pt>
                <c:pt idx="126">
                  <c:v>9.196004034625135</c:v>
                </c:pt>
                <c:pt idx="127">
                  <c:v>9.1615063204903304</c:v>
                </c:pt>
                <c:pt idx="128">
                  <c:v>9.1269812596513749</c:v>
                </c:pt>
                <c:pt idx="129">
                  <c:v>9.0924287980903902</c:v>
                </c:pt>
                <c:pt idx="130">
                  <c:v>9.0578488818522729</c:v>
                </c:pt>
                <c:pt idx="131">
                  <c:v>9.0232414570518369</c:v>
                </c:pt>
                <c:pt idx="132">
                  <c:v>8.9886064698810753</c:v>
                </c:pt>
                <c:pt idx="133">
                  <c:v>8.9539438666166369</c:v>
                </c:pt>
                <c:pt idx="134">
                  <c:v>8.9192535936275501</c:v>
                </c:pt>
                <c:pt idx="135">
                  <c:v>8.8845355973831754</c:v>
                </c:pt>
                <c:pt idx="136">
                  <c:v>8.8497898244613413</c:v>
                </c:pt>
                <c:pt idx="137">
                  <c:v>8.8150162215568066</c:v>
                </c:pt>
                <c:pt idx="138">
                  <c:v>8.7802147354898974</c:v>
                </c:pt>
                <c:pt idx="139">
                  <c:v>8.7453853132154578</c:v>
                </c:pt>
                <c:pt idx="140">
                  <c:v>8.7105279018319788</c:v>
                </c:pt>
                <c:pt idx="141">
                  <c:v>8.6756424485911214</c:v>
                </c:pt>
                <c:pt idx="142">
                  <c:v>8.6407289009074066</c:v>
                </c:pt>
                <c:pt idx="143">
                  <c:v>8.6057872063682392</c:v>
                </c:pt>
                <c:pt idx="144">
                  <c:v>8.5708173127442127</c:v>
                </c:pt>
                <c:pt idx="145">
                  <c:v>8.5358191679997724</c:v>
                </c:pt>
                <c:pt idx="146">
                  <c:v>8.5007927203040605</c:v>
                </c:pt>
                <c:pt idx="147">
                  <c:v>8.4657379180422367</c:v>
                </c:pt>
                <c:pt idx="148">
                  <c:v>8.4306547098270208</c:v>
                </c:pt>
                <c:pt idx="149">
                  <c:v>8.3955430445106209</c:v>
                </c:pt>
                <c:pt idx="150">
                  <c:v>8.3604028711969942</c:v>
                </c:pt>
                <c:pt idx="151">
                  <c:v>8.3252341392544853</c:v>
                </c:pt>
                <c:pt idx="152">
                  <c:v>8.2900367983288206</c:v>
                </c:pt>
                <c:pt idx="153">
                  <c:v>8.2548107983564591</c:v>
                </c:pt>
                <c:pt idx="154">
                  <c:v>8.2195560895784308</c:v>
                </c:pt>
                <c:pt idx="155">
                  <c:v>8.1842726225544489</c:v>
                </c:pt>
                <c:pt idx="156">
                  <c:v>8.1489603481775106</c:v>
                </c:pt>
                <c:pt idx="157">
                  <c:v>8.1136192176889352</c:v>
                </c:pt>
                <c:pt idx="158">
                  <c:v>8.0782491826938703</c:v>
                </c:pt>
                <c:pt idx="159">
                  <c:v>8.0428501951771167</c:v>
                </c:pt>
                <c:pt idx="160">
                  <c:v>8.0074222075195589</c:v>
                </c:pt>
                <c:pt idx="161">
                  <c:v>7.9719651725150582</c:v>
                </c:pt>
                <c:pt idx="162">
                  <c:v>7.9364790433877914</c:v>
                </c:pt>
                <c:pt idx="163">
                  <c:v>7.9009637738101022</c:v>
                </c:pt>
                <c:pt idx="164">
                  <c:v>7.8654193179209839</c:v>
                </c:pt>
                <c:pt idx="165">
                  <c:v>7.829845630344912</c:v>
                </c:pt>
                <c:pt idx="166">
                  <c:v>7.7942426662114688</c:v>
                </c:pt>
                <c:pt idx="167">
                  <c:v>7.7586103811753508</c:v>
                </c:pt>
                <c:pt idx="168">
                  <c:v>7.7229487314370617</c:v>
                </c:pt>
                <c:pt idx="169">
                  <c:v>7.6872576737642362</c:v>
                </c:pt>
                <c:pt idx="170">
                  <c:v>7.6515371655135116</c:v>
                </c:pt>
                <c:pt idx="171">
                  <c:v>7.6157871646531623</c:v>
                </c:pt>
                <c:pt idx="172">
                  <c:v>7.580007629786282</c:v>
                </c:pt>
                <c:pt idx="173">
                  <c:v>7.5441985201747652</c:v>
                </c:pt>
                <c:pt idx="174">
                  <c:v>7.5083597957639352</c:v>
                </c:pt>
                <c:pt idx="175">
                  <c:v>7.4724914172079542</c:v>
                </c:pt>
                <c:pt idx="176">
                  <c:v>7.436593345895937</c:v>
                </c:pt>
                <c:pt idx="177">
                  <c:v>7.4006655439789153</c:v>
                </c:pt>
                <c:pt idx="178">
                  <c:v>7.3647079743975326</c:v>
                </c:pt>
                <c:pt idx="179">
                  <c:v>7.3287206009106294</c:v>
                </c:pt>
                <c:pt idx="180">
                  <c:v>7.2927033881246723</c:v>
                </c:pt>
                <c:pt idx="181">
                  <c:v>7.2566563015240995</c:v>
                </c:pt>
                <c:pt idx="182">
                  <c:v>7.2205793075024376</c:v>
                </c:pt>
                <c:pt idx="183">
                  <c:v>7.1844723733946223</c:v>
                </c:pt>
                <c:pt idx="184">
                  <c:v>7.1483354675099937</c:v>
                </c:pt>
                <c:pt idx="185">
                  <c:v>7.1121685591665704</c:v>
                </c:pt>
                <c:pt idx="186">
                  <c:v>7.0759716187261574</c:v>
                </c:pt>
                <c:pt idx="187">
                  <c:v>7.0397446176305882</c:v>
                </c:pt>
                <c:pt idx="188">
                  <c:v>7.0034875284391767</c:v>
                </c:pt>
                <c:pt idx="189">
                  <c:v>6.9672003248671048</c:v>
                </c:pt>
                <c:pt idx="190">
                  <c:v>6.9308829818251763</c:v>
                </c:pt>
                <c:pt idx="191">
                  <c:v>6.8945354754607306</c:v>
                </c:pt>
                <c:pt idx="192">
                  <c:v>6.8581577831996938</c:v>
                </c:pt>
                <c:pt idx="193">
                  <c:v>6.8217498837901367</c:v>
                </c:pt>
                <c:pt idx="194">
                  <c:v>6.7853117573470225</c:v>
                </c:pt>
                <c:pt idx="195">
                  <c:v>6.7488433853983709</c:v>
                </c:pt>
                <c:pt idx="196">
                  <c:v>6.7123447509329139</c:v>
                </c:pt>
                <c:pt idx="197">
                  <c:v>6.6758158384491022</c:v>
                </c:pt>
                <c:pt idx="198">
                  <c:v>6.6392566340058181</c:v>
                </c:pt>
                <c:pt idx="199">
                  <c:v>6.6026671252745199</c:v>
                </c:pt>
                <c:pt idx="200">
                  <c:v>6.5660473015930441</c:v>
                </c:pt>
                <c:pt idx="201">
                  <c:v>6.5293971540212166</c:v>
                </c:pt>
                <c:pt idx="202">
                  <c:v>6.4927166753979924</c:v>
                </c:pt>
                <c:pt idx="203">
                  <c:v>6.4560058604006123</c:v>
                </c:pt>
                <c:pt idx="204">
                  <c:v>6.4192647056055341</c:v>
                </c:pt>
                <c:pt idx="205">
                  <c:v>6.382493209551245</c:v>
                </c:pt>
                <c:pt idx="206">
                  <c:v>6.345691372803163</c:v>
                </c:pt>
                <c:pt idx="207">
                  <c:v>6.3088591980205733</c:v>
                </c:pt>
                <c:pt idx="208">
                  <c:v>6.2719966900256452</c:v>
                </c:pt>
                <c:pt idx="209">
                  <c:v>6.2351038558748</c:v>
                </c:pt>
                <c:pt idx="210">
                  <c:v>6.1981807049321427</c:v>
                </c:pt>
                <c:pt idx="211">
                  <c:v>6.1612272489455533</c:v>
                </c:pt>
                <c:pt idx="212">
                  <c:v>6.1242435021249362</c:v>
                </c:pt>
                <c:pt idx="213">
                  <c:v>6.0872294812232575</c:v>
                </c:pt>
                <c:pt idx="214">
                  <c:v>6.0501852056200143</c:v>
                </c:pt>
                <c:pt idx="215">
                  <c:v>6.0131106974075825</c:v>
                </c:pt>
                <c:pt idx="216">
                  <c:v>5.9760059814802791</c:v>
                </c:pt>
                <c:pt idx="217">
                  <c:v>5.9388710856264071</c:v>
                </c:pt>
                <c:pt idx="218">
                  <c:v>5.9017060406232797</c:v>
                </c:pt>
                <c:pt idx="219">
                  <c:v>5.8645108803353798</c:v>
                </c:pt>
                <c:pt idx="220">
                  <c:v>5.8272856418158927</c:v>
                </c:pt>
                <c:pt idx="221">
                  <c:v>5.7900303654113632</c:v>
                </c:pt>
                <c:pt idx="222">
                  <c:v>5.7527450948701251</c:v>
                </c:pt>
                <c:pt idx="223">
                  <c:v>5.7154298774540884</c:v>
                </c:pt>
                <c:pt idx="224">
                  <c:v>5.6780847640545042</c:v>
                </c:pt>
                <c:pt idx="225">
                  <c:v>5.640709809311427</c:v>
                </c:pt>
                <c:pt idx="226">
                  <c:v>5.6033050717373545</c:v>
                </c:pt>
                <c:pt idx="227">
                  <c:v>5.5658706138450444</c:v>
                </c:pt>
                <c:pt idx="228">
                  <c:v>5.5284065022794877</c:v>
                </c:pt>
                <c:pt idx="229">
                  <c:v>5.490912807954702</c:v>
                </c:pt>
                <c:pt idx="230">
                  <c:v>5.4533896061949312</c:v>
                </c:pt>
                <c:pt idx="231">
                  <c:v>5.4158369768808372</c:v>
                </c:pt>
                <c:pt idx="232">
                  <c:v>5.3782550046006552</c:v>
                </c:pt>
                <c:pt idx="233">
                  <c:v>5.3406437788066814</c:v>
                </c:pt>
                <c:pt idx="234">
                  <c:v>5.3030033939771304</c:v>
                </c:pt>
                <c:pt idx="235">
                  <c:v>5.2653339497835594</c:v>
                </c:pt>
                <c:pt idx="236">
                  <c:v>5.2276355512643446</c:v>
                </c:pt>
                <c:pt idx="237">
                  <c:v>5.1899083090040827</c:v>
                </c:pt>
                <c:pt idx="238">
                  <c:v>5.1521523393193762</c:v>
                </c:pt>
                <c:pt idx="239">
                  <c:v>5.1143677644512335</c:v>
                </c:pt>
                <c:pt idx="240">
                  <c:v>5.0765547127642598</c:v>
                </c:pt>
                <c:pt idx="241">
                  <c:v>5.038713318952972</c:v>
                </c:pt>
                <c:pt idx="242">
                  <c:v>5.0008437242554917</c:v>
                </c:pt>
                <c:pt idx="243">
                  <c:v>4.9629460766749975</c:v>
                </c:pt>
                <c:pt idx="244">
                  <c:v>4.9250205312090705</c:v>
                </c:pt>
                <c:pt idx="245">
                  <c:v>4.8870672500873704</c:v>
                </c:pt>
                <c:pt idx="246">
                  <c:v>4.8490864030181591</c:v>
                </c:pt>
                <c:pt idx="247">
                  <c:v>4.811078167443549</c:v>
                </c:pt>
                <c:pt idx="248">
                  <c:v>4.7730427288043522</c:v>
                </c:pt>
                <c:pt idx="249">
                  <c:v>4.7349802808145629</c:v>
                </c:pt>
                <c:pt idx="250">
                  <c:v>4.6968910257461687</c:v>
                </c:pt>
                <c:pt idx="251">
                  <c:v>4.6587751747243704</c:v>
                </c:pt>
                <c:pt idx="252">
                  <c:v>4.6206329480339416</c:v>
                </c:pt>
                <c:pt idx="253">
                  <c:v>4.5824645754371698</c:v>
                </c:pt>
                <c:pt idx="254">
                  <c:v>4.5442702965036128</c:v>
                </c:pt>
                <c:pt idx="255">
                  <c:v>4.506050360952468</c:v>
                </c:pt>
                <c:pt idx="256">
                  <c:v>4.4678050290079563</c:v>
                </c:pt>
                <c:pt idx="257">
                  <c:v>4.4295345717682659</c:v>
                </c:pt>
                <c:pt idx="258">
                  <c:v>4.3912392715887218</c:v>
                </c:pt>
                <c:pt idx="259">
                  <c:v>4.3529194224796512</c:v>
                </c:pt>
                <c:pt idx="260">
                  <c:v>4.3145753305198191</c:v>
                </c:pt>
                <c:pt idx="261">
                  <c:v>4.2762073142858039</c:v>
                </c:pt>
                <c:pt idx="262">
                  <c:v>4.23781570529838</c:v>
                </c:pt>
                <c:pt idx="263">
                  <c:v>4.1994008484862348</c:v>
                </c:pt>
                <c:pt idx="264">
                  <c:v>4.1609631026682541</c:v>
                </c:pt>
                <c:pt idx="265">
                  <c:v>4.1225028410547937</c:v>
                </c:pt>
                <c:pt idx="266">
                  <c:v>4.0840204517690477</c:v>
                </c:pt>
                <c:pt idx="267">
                  <c:v>4.0455163383893442</c:v>
                </c:pt>
                <c:pt idx="268">
                  <c:v>4.006990920513287</c:v>
                </c:pt>
                <c:pt idx="269">
                  <c:v>3.9684446343447379</c:v>
                </c:pt>
                <c:pt idx="270">
                  <c:v>3.9298779333048133</c:v>
                </c:pt>
                <c:pt idx="271">
                  <c:v>3.8912912886678375</c:v>
                </c:pt>
                <c:pt idx="272">
                  <c:v>3.8526851902234838</c:v>
                </c:pt>
                <c:pt idx="273">
                  <c:v>3.8140601469663538</c:v>
                </c:pt>
                <c:pt idx="274">
                  <c:v>3.7754166878142157</c:v>
                </c:pt>
                <c:pt idx="275">
                  <c:v>3.7367553623563445</c:v>
                </c:pt>
                <c:pt idx="276">
                  <c:v>3.6980767416332512</c:v>
                </c:pt>
                <c:pt idx="277">
                  <c:v>3.6593814189495437</c:v>
                </c:pt>
                <c:pt idx="278">
                  <c:v>3.6206700107211693</c:v>
                </c:pt>
                <c:pt idx="279">
                  <c:v>3.5819431573589142</c:v>
                </c:pt>
                <c:pt idx="280">
                  <c:v>3.5432015241901502</c:v>
                </c:pt>
                <c:pt idx="281">
                  <c:v>3.5044458024200096</c:v>
                </c:pt>
                <c:pt idx="282">
                  <c:v>3.4656767101346646</c:v>
                </c:pt>
                <c:pt idx="283">
                  <c:v>3.4268949933484349</c:v>
                </c:pt>
                <c:pt idx="284">
                  <c:v>3.3881014270968035</c:v>
                </c:pt>
                <c:pt idx="285">
                  <c:v>3.3492968165779251</c:v>
                </c:pt>
                <c:pt idx="286">
                  <c:v>3.3104819983448879</c:v>
                </c:pt>
                <c:pt idx="287">
                  <c:v>3.2716578415512898</c:v>
                </c:pt>
                <c:pt idx="288">
                  <c:v>3.2328252492528944</c:v>
                </c:pt>
                <c:pt idx="289">
                  <c:v>3.1939851597683022</c:v>
                </c:pt>
                <c:pt idx="290">
                  <c:v>3.15513854810147</c:v>
                </c:pt>
                <c:pt idx="291">
                  <c:v>3.1162864274295559</c:v>
                </c:pt>
                <c:pt idx="292">
                  <c:v>3.0774298506592701</c:v>
                </c:pt>
                <c:pt idx="293">
                  <c:v>3.0385699120554537</c:v>
                </c:pt>
                <c:pt idx="294">
                  <c:v>2.9997077489456228</c:v>
                </c:pt>
                <c:pt idx="295">
                  <c:v>2.9608445435046642</c:v>
                </c:pt>
                <c:pt idx="296">
                  <c:v>2.9219815246237029</c:v>
                </c:pt>
                <c:pt idx="297">
                  <c:v>2.8831199698679062</c:v>
                </c:pt>
                <c:pt idx="298">
                  <c:v>2.8442612075279614</c:v>
                </c:pt>
                <c:pt idx="299">
                  <c:v>2.80540661877028</c:v>
                </c:pt>
                <c:pt idx="300">
                  <c:v>2.7665576398914267</c:v>
                </c:pt>
                <c:pt idx="301">
                  <c:v>2.7277157646823911</c:v>
                </c:pt>
                <c:pt idx="302">
                  <c:v>2.6888825469089324</c:v>
                </c:pt>
                <c:pt idx="303">
                  <c:v>2.6500596029144572</c:v>
                </c:pt>
                <c:pt idx="304">
                  <c:v>2.611248614352188</c:v>
                </c:pt>
                <c:pt idx="305">
                  <c:v>2.5724513310540318</c:v>
                </c:pt>
                <c:pt idx="306">
                  <c:v>2.5336695740439787</c:v>
                </c:pt>
                <c:pt idx="307">
                  <c:v>2.4949052387041615</c:v>
                </c:pt>
                <c:pt idx="308">
                  <c:v>2.4561602981024553</c:v>
                </c:pt>
                <c:pt idx="309">
                  <c:v>2.4174368064909979</c:v>
                </c:pt>
                <c:pt idx="310">
                  <c:v>2.3787369029854819</c:v>
                </c:pt>
                <c:pt idx="311">
                  <c:v>2.3400628154359588</c:v>
                </c:pt>
                <c:pt idx="312">
                  <c:v>2.3014168645003079</c:v>
                </c:pt>
                <c:pt idx="313">
                  <c:v>2.2628014679325488</c:v>
                </c:pt>
                <c:pt idx="314">
                  <c:v>2.2242191450987638</c:v>
                </c:pt>
                <c:pt idx="315">
                  <c:v>2.1856725217341846</c:v>
                </c:pt>
                <c:pt idx="316">
                  <c:v>2.1471643349562508</c:v>
                </c:pt>
                <c:pt idx="317">
                  <c:v>2.1086974385489698</c:v>
                </c:pt>
                <c:pt idx="318">
                  <c:v>2.0702748085352414</c:v>
                </c:pt>
                <c:pt idx="319">
                  <c:v>2.0318995490548741</c:v>
                </c:pt>
                <c:pt idx="320">
                  <c:v>1.9935748985671191</c:v>
                </c:pt>
                <c:pt idx="321">
                  <c:v>1.9553042363979021</c:v>
                </c:pt>
                <c:pt idx="322">
                  <c:v>1.9170910896531344</c:v>
                </c:pt>
                <c:pt idx="323">
                  <c:v>1.8789391405213465</c:v>
                </c:pt>
                <c:pt idx="324">
                  <c:v>1.8408522339898072</c:v>
                </c:pt>
                <c:pt idx="325">
                  <c:v>1.8028343860006413</c:v>
                </c:pt>
                <c:pt idx="326">
                  <c:v>1.7648897920745568</c:v>
                </c:pt>
                <c:pt idx="327">
                  <c:v>1.7270228364323343</c:v>
                </c:pt>
                <c:pt idx="328">
                  <c:v>1.6892381016457203</c:v>
                </c:pt>
                <c:pt idx="329">
                  <c:v>1.6515403788518006</c:v>
                </c:pt>
                <c:pt idx="330">
                  <c:v>1.6139346785671398</c:v>
                </c:pt>
                <c:pt idx="331">
                  <c:v>1.5764262421403772</c:v>
                </c:pt>
                <c:pt idx="332">
                  <c:v>1.5390205538846036</c:v>
                </c:pt>
                <c:pt idx="333">
                  <c:v>1.5017233539333374</c:v>
                </c:pt>
                <c:pt idx="334">
                  <c:v>1.4645406518672872</c:v>
                </c:pt>
                <c:pt idx="335">
                  <c:v>1.4274787411613306</c:v>
                </c:pt>
                <c:pt idx="336">
                  <c:v>1.3905442145051596</c:v>
                </c:pt>
                <c:pt idx="337">
                  <c:v>1.3537439800535742</c:v>
                </c:pt>
                <c:pt idx="338">
                  <c:v>1.3170852786663059</c:v>
                </c:pt>
                <c:pt idx="339">
                  <c:v>1.2805757022005142</c:v>
                </c:pt>
                <c:pt idx="340">
                  <c:v>1.2442232129228556</c:v>
                </c:pt>
                <c:pt idx="341">
                  <c:v>1.2080361641112913</c:v>
                </c:pt>
                <c:pt idx="342">
                  <c:v>1.1720233219210103</c:v>
                </c:pt>
                <c:pt idx="343">
                  <c:v>1.1361938885914935</c:v>
                </c:pt>
                <c:pt idx="344">
                  <c:v>1.1005575270759151</c:v>
                </c:pt>
                <c:pt idx="345">
                  <c:v>1.0651243871763993</c:v>
                </c:pt>
                <c:pt idx="346">
                  <c:v>1.029905133271537</c:v>
                </c:pt>
                <c:pt idx="347">
                  <c:v>0.9949109737246602</c:v>
                </c:pt>
                <c:pt idx="348">
                  <c:v>0.96015369206161238</c:v>
                </c:pt>
                <c:pt idx="349">
                  <c:v>0.92564568000753233</c:v>
                </c:pt>
                <c:pt idx="350">
                  <c:v>0.89139997246954428</c:v>
                </c:pt>
                <c:pt idx="351">
                  <c:v>0.85743028454874304</c:v>
                </c:pt>
                <c:pt idx="352">
                  <c:v>0.8237510506579736</c:v>
                </c:pt>
                <c:pt idx="353">
                  <c:v>0.79037746581161838</c:v>
                </c:pt>
                <c:pt idx="354">
                  <c:v>0.75732552913907902</c:v>
                </c:pt>
                <c:pt idx="355">
                  <c:v>0.72461208965258983</c:v>
                </c:pt>
                <c:pt idx="356">
                  <c:v>0.69225489427237885</c:v>
                </c:pt>
                <c:pt idx="357">
                  <c:v>0.66027263807438341</c:v>
                </c:pt>
                <c:pt idx="358">
                  <c:v>0.62868501667672139</c:v>
                </c:pt>
                <c:pt idx="359">
                  <c:v>0.59751278061643243</c:v>
                </c:pt>
                <c:pt idx="360">
                  <c:v>0.56677779148460583</c:v>
                </c:pt>
                <c:pt idx="361">
                  <c:v>0.53650307948066223</c:v>
                </c:pt>
                <c:pt idx="362">
                  <c:v>0.50671290190846408</c:v>
                </c:pt>
                <c:pt idx="363">
                  <c:v>0.47743280196129345</c:v>
                </c:pt>
                <c:pt idx="364">
                  <c:v>0.44868966691810669</c:v>
                </c:pt>
                <c:pt idx="365">
                  <c:v>0.42051178458885813</c:v>
                </c:pt>
                <c:pt idx="366">
                  <c:v>0.39292889648534313</c:v>
                </c:pt>
                <c:pt idx="367">
                  <c:v>0.36597224573611781</c:v>
                </c:pt>
                <c:pt idx="368">
                  <c:v>0.33967461718549552</c:v>
                </c:pt>
                <c:pt idx="369">
                  <c:v>0.31407036638546937</c:v>
                </c:pt>
                <c:pt idx="370">
                  <c:v>0.28919543326711822</c:v>
                </c:pt>
                <c:pt idx="371">
                  <c:v>0.26508733511626992</c:v>
                </c:pt>
                <c:pt idx="372">
                  <c:v>0.24178513201763252</c:v>
                </c:pt>
                <c:pt idx="373">
                  <c:v>0.21932935609869911</c:v>
                </c:pt>
                <c:pt idx="374">
                  <c:v>0.19776189361350127</c:v>
                </c:pt>
                <c:pt idx="375">
                  <c:v>0.17712580605235481</c:v>
                </c:pt>
                <c:pt idx="376">
                  <c:v>0.15746507293200279</c:v>
                </c:pt>
                <c:pt idx="377">
                  <c:v>0.13882423458577722</c:v>
                </c:pt>
                <c:pt idx="378">
                  <c:v>0.12124790801790616</c:v>
                </c:pt>
                <c:pt idx="379">
                  <c:v>0.10478014262721244</c:v>
                </c:pt>
                <c:pt idx="380">
                  <c:v>8.9463575351743305E-2</c:v>
                </c:pt>
                <c:pt idx="381">
                  <c:v>7.5338336739460054E-2</c:v>
                </c:pt>
                <c:pt idx="382">
                  <c:v>6.2440651187991754E-2</c:v>
                </c:pt>
                <c:pt idx="383">
                  <c:v>5.0801067385286308E-2</c:v>
                </c:pt>
                <c:pt idx="384">
                  <c:v>4.0442251314323614E-2</c:v>
                </c:pt>
                <c:pt idx="385">
                  <c:v>3.1376278658533777E-2</c:v>
                </c:pt>
                <c:pt idx="386">
                  <c:v>2.3601384182015343E-2</c:v>
                </c:pt>
                <c:pt idx="387">
                  <c:v>1.7098176436936965E-2</c:v>
                </c:pt>
                <c:pt idx="388">
                  <c:v>1.1825429306715015E-2</c:v>
                </c:pt>
                <c:pt idx="389">
                  <c:v>7.7157513771673519E-3</c:v>
                </c:pt>
                <c:pt idx="390">
                  <c:v>4.6717559496846266E-3</c:v>
                </c:pt>
                <c:pt idx="391">
                  <c:v>2.5638560357970478E-3</c:v>
                </c:pt>
                <c:pt idx="392">
                  <c:v>1.2314943675549952E-3</c:v>
                </c:pt>
                <c:pt idx="393">
                  <c:v>4.9032284948388857E-4</c:v>
                </c:pt>
                <c:pt idx="394">
                  <c:v>1.4794703853703912E-4</c:v>
                </c:pt>
                <c:pt idx="395">
                  <c:v>2.8839417787694078E-5</c:v>
                </c:pt>
                <c:pt idx="396">
                  <c:v>2.6487719834508389E-6</c:v>
                </c:pt>
                <c:pt idx="397">
                  <c:v>5.5353580516175319E-8</c:v>
                </c:pt>
                <c:pt idx="398">
                  <c:v>3.043831328037965E-11</c:v>
                </c:pt>
                <c:pt idx="399">
                  <c:v>1.0517755184127299E-20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20608"/>
        <c:axId val="100422784"/>
      </c:scatterChart>
      <c:valAx>
        <c:axId val="10042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Zeit</a:t>
                </a:r>
                <a:r>
                  <a:rPr lang="en-US" baseline="0"/>
                  <a:t>  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0422784"/>
        <c:crosses val="autoZero"/>
        <c:crossBetween val="midCat"/>
      </c:valAx>
      <c:valAx>
        <c:axId val="100422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Optionspreis</a:t>
                </a:r>
                <a:r>
                  <a:rPr lang="en-US" baseline="0"/>
                  <a:t>  V_t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04206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'Phi(x) und phi(x)'!$B$9</c:f>
              <c:strCache>
                <c:ptCount val="1"/>
                <c:pt idx="0">
                  <c:v>phi(x)</c:v>
                </c:pt>
              </c:strCache>
            </c:strRef>
          </c:tx>
          <c:marker>
            <c:symbol val="none"/>
          </c:marker>
          <c:xVal>
            <c:numRef>
              <c:f>'Phi(x) und phi(x)'!$A$10:$A$110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'Phi(x) und phi(x)'!$B$10:$B$110</c:f>
              <c:numCache>
                <c:formatCode>General</c:formatCode>
                <c:ptCount val="101"/>
                <c:pt idx="0">
                  <c:v>1.4867195147342977E-6</c:v>
                </c:pt>
                <c:pt idx="1">
                  <c:v>2.4389607458933522E-6</c:v>
                </c:pt>
                <c:pt idx="2">
                  <c:v>3.9612990910320753E-6</c:v>
                </c:pt>
                <c:pt idx="3">
                  <c:v>6.3698251788670899E-6</c:v>
                </c:pt>
                <c:pt idx="4">
                  <c:v>1.0140852065486758E-5</c:v>
                </c:pt>
                <c:pt idx="5">
                  <c:v>1.5983741106905475E-5</c:v>
                </c:pt>
                <c:pt idx="6">
                  <c:v>2.4942471290053535E-5</c:v>
                </c:pt>
                <c:pt idx="7">
                  <c:v>3.8535196742087129E-5</c:v>
                </c:pt>
                <c:pt idx="8">
                  <c:v>5.8943067756539855E-5</c:v>
                </c:pt>
                <c:pt idx="9">
                  <c:v>8.9261657177132928E-5</c:v>
                </c:pt>
                <c:pt idx="10">
                  <c:v>1.3383022576488537E-4</c:v>
                </c:pt>
                <c:pt idx="11">
                  <c:v>1.9865547139277272E-4</c:v>
                </c:pt>
                <c:pt idx="12">
                  <c:v>2.9194692579146027E-4</c:v>
                </c:pt>
                <c:pt idx="13">
                  <c:v>4.2478027055075143E-4</c:v>
                </c:pt>
                <c:pt idx="14">
                  <c:v>6.119019301137719E-4</c:v>
                </c:pt>
                <c:pt idx="15">
                  <c:v>8.7268269504572915E-4</c:v>
                </c:pt>
                <c:pt idx="16">
                  <c:v>1.2322191684729772E-3</c:v>
                </c:pt>
                <c:pt idx="17">
                  <c:v>1.7225689390536229E-3</c:v>
                </c:pt>
                <c:pt idx="18">
                  <c:v>2.3840882014647662E-3</c:v>
                </c:pt>
                <c:pt idx="19">
                  <c:v>3.2668190561998202E-3</c:v>
                </c:pt>
                <c:pt idx="20">
                  <c:v>4.431848411937874E-3</c:v>
                </c:pt>
                <c:pt idx="21">
                  <c:v>5.9525324197756795E-3</c:v>
                </c:pt>
                <c:pt idx="22">
                  <c:v>7.915451582979743E-3</c:v>
                </c:pt>
                <c:pt idx="23">
                  <c:v>1.0420934814422318E-2</c:v>
                </c:pt>
                <c:pt idx="24">
                  <c:v>1.3582969233685271E-2</c:v>
                </c:pt>
                <c:pt idx="25">
                  <c:v>1.7528300493568086E-2</c:v>
                </c:pt>
                <c:pt idx="26">
                  <c:v>2.2394530294842355E-2</c:v>
                </c:pt>
                <c:pt idx="27">
                  <c:v>2.8327037741600516E-2</c:v>
                </c:pt>
                <c:pt idx="28">
                  <c:v>3.5474592846230668E-2</c:v>
                </c:pt>
                <c:pt idx="29">
                  <c:v>4.3983595980426296E-2</c:v>
                </c:pt>
                <c:pt idx="30">
                  <c:v>5.3990966513186953E-2</c:v>
                </c:pt>
                <c:pt idx="31">
                  <c:v>6.561581477467536E-2</c:v>
                </c:pt>
                <c:pt idx="32">
                  <c:v>7.8950158300892734E-2</c:v>
                </c:pt>
                <c:pt idx="33">
                  <c:v>9.4049077376885337E-2</c:v>
                </c:pt>
                <c:pt idx="34">
                  <c:v>0.11092083467945377</c:v>
                </c:pt>
                <c:pt idx="35">
                  <c:v>0.1295175956658898</c:v>
                </c:pt>
                <c:pt idx="36">
                  <c:v>0.1497274656357428</c:v>
                </c:pt>
                <c:pt idx="37">
                  <c:v>0.17136859204780513</c:v>
                </c:pt>
                <c:pt idx="38">
                  <c:v>0.19418605498321065</c:v>
                </c:pt>
                <c:pt idx="39">
                  <c:v>0.21785217703254814</c:v>
                </c:pt>
                <c:pt idx="40">
                  <c:v>0.24197072451914092</c:v>
                </c:pt>
                <c:pt idx="41">
                  <c:v>0.26608524989875243</c:v>
                </c:pt>
                <c:pt idx="42">
                  <c:v>0.2896915527614804</c:v>
                </c:pt>
                <c:pt idx="43">
                  <c:v>0.31225393336675689</c:v>
                </c:pt>
                <c:pt idx="44">
                  <c:v>0.33322460289179567</c:v>
                </c:pt>
                <c:pt idx="45">
                  <c:v>0.35206532676429597</c:v>
                </c:pt>
                <c:pt idx="46">
                  <c:v>0.36827014030332039</c:v>
                </c:pt>
                <c:pt idx="47">
                  <c:v>0.38138781546052181</c:v>
                </c:pt>
                <c:pt idx="48">
                  <c:v>0.39104269397545433</c:v>
                </c:pt>
                <c:pt idx="49">
                  <c:v>0.39695254747701098</c:v>
                </c:pt>
                <c:pt idx="50">
                  <c:v>0.3989422804014327</c:v>
                </c:pt>
                <c:pt idx="51">
                  <c:v>0.39695254747701259</c:v>
                </c:pt>
                <c:pt idx="52">
                  <c:v>0.39104269397545749</c:v>
                </c:pt>
                <c:pt idx="53">
                  <c:v>0.38138781546052641</c:v>
                </c:pt>
                <c:pt idx="54">
                  <c:v>0.36827014030332628</c:v>
                </c:pt>
                <c:pt idx="55">
                  <c:v>0.35206532676430302</c:v>
                </c:pt>
                <c:pt idx="56">
                  <c:v>0.33322460289180361</c:v>
                </c:pt>
                <c:pt idx="57">
                  <c:v>0.31225393336676566</c:v>
                </c:pt>
                <c:pt idx="58">
                  <c:v>0.28969155276148739</c:v>
                </c:pt>
                <c:pt idx="59">
                  <c:v>0.26608524989875959</c:v>
                </c:pt>
                <c:pt idx="60">
                  <c:v>0.24197072451914819</c:v>
                </c:pt>
                <c:pt idx="61">
                  <c:v>0.21785217703255533</c:v>
                </c:pt>
                <c:pt idx="62">
                  <c:v>0.19418605498321762</c:v>
                </c:pt>
                <c:pt idx="63">
                  <c:v>0.1713685920478118</c:v>
                </c:pt>
                <c:pt idx="64">
                  <c:v>0.14972746563574907</c:v>
                </c:pt>
                <c:pt idx="65">
                  <c:v>0.1295175956658956</c:v>
                </c:pt>
                <c:pt idx="66">
                  <c:v>0.11092083467945908</c:v>
                </c:pt>
                <c:pt idx="67">
                  <c:v>9.4049077376890139E-2</c:v>
                </c:pt>
                <c:pt idx="68">
                  <c:v>7.8950158300896994E-2</c:v>
                </c:pt>
                <c:pt idx="69">
                  <c:v>6.5615814774679093E-2</c:v>
                </c:pt>
                <c:pt idx="70">
                  <c:v>5.3990966513190221E-2</c:v>
                </c:pt>
                <c:pt idx="71">
                  <c:v>4.3983595980429988E-2</c:v>
                </c:pt>
                <c:pt idx="72">
                  <c:v>3.5474592846233791E-2</c:v>
                </c:pt>
                <c:pt idx="73">
                  <c:v>2.8327037741603125E-2</c:v>
                </c:pt>
                <c:pt idx="74">
                  <c:v>2.2394530294844502E-2</c:v>
                </c:pt>
                <c:pt idx="75">
                  <c:v>1.7528300493569862E-2</c:v>
                </c:pt>
                <c:pt idx="76">
                  <c:v>1.3582969233686681E-2</c:v>
                </c:pt>
                <c:pt idx="77">
                  <c:v>1.0420934814423442E-2</c:v>
                </c:pt>
                <c:pt idx="78">
                  <c:v>7.9154515829806277E-3</c:v>
                </c:pt>
                <c:pt idx="79">
                  <c:v>5.9525324197763725E-3</c:v>
                </c:pt>
                <c:pt idx="80">
                  <c:v>4.4318484119384082E-3</c:v>
                </c:pt>
                <c:pt idx="81">
                  <c:v>3.2668190562002266E-3</c:v>
                </c:pt>
                <c:pt idx="82">
                  <c:v>2.3840882014650711E-3</c:v>
                </c:pt>
                <c:pt idx="83">
                  <c:v>1.722568939053851E-3</c:v>
                </c:pt>
                <c:pt idx="84">
                  <c:v>1.2322191684731446E-3</c:v>
                </c:pt>
                <c:pt idx="85">
                  <c:v>8.7268269504585231E-4</c:v>
                </c:pt>
                <c:pt idx="86">
                  <c:v>6.1190193011383879E-4</c:v>
                </c:pt>
                <c:pt idx="87">
                  <c:v>4.2478027055079903E-4</c:v>
                </c:pt>
                <c:pt idx="88">
                  <c:v>2.9194692579149345E-4</c:v>
                </c:pt>
                <c:pt idx="89">
                  <c:v>1.9865547139279581E-4</c:v>
                </c:pt>
                <c:pt idx="90">
                  <c:v>1.3383022576490152E-4</c:v>
                </c:pt>
                <c:pt idx="91">
                  <c:v>8.9261657177143702E-5</c:v>
                </c:pt>
                <c:pt idx="92">
                  <c:v>5.8943067756547288E-5</c:v>
                </c:pt>
                <c:pt idx="93">
                  <c:v>3.8535196742092124E-5</c:v>
                </c:pt>
                <c:pt idx="94">
                  <c:v>2.4942471290056852E-5</c:v>
                </c:pt>
                <c:pt idx="95">
                  <c:v>1.5983741106907633E-5</c:v>
                </c:pt>
                <c:pt idx="96">
                  <c:v>1.0140852065488129E-5</c:v>
                </c:pt>
                <c:pt idx="97">
                  <c:v>6.3698251788679954E-6</c:v>
                </c:pt>
                <c:pt idx="98">
                  <c:v>3.961299091032653E-6</c:v>
                </c:pt>
                <c:pt idx="99">
                  <c:v>2.4389607458938333E-6</c:v>
                </c:pt>
                <c:pt idx="100">
                  <c:v>1.4867195147345937E-6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'Phi(x) und phi(x)'!$C$9</c:f>
              <c:strCache>
                <c:ptCount val="1"/>
                <c:pt idx="0">
                  <c:v>Phi(x)</c:v>
                </c:pt>
              </c:strCache>
            </c:strRef>
          </c:tx>
          <c:marker>
            <c:symbol val="none"/>
          </c:marker>
          <c:xVal>
            <c:numRef>
              <c:f>'Phi(x) und phi(x)'!$A$10:$A$110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'Phi(x) und phi(x)'!$C$10:$C$110</c:f>
              <c:numCache>
                <c:formatCode>General</c:formatCode>
                <c:ptCount val="101"/>
                <c:pt idx="0">
                  <c:v>2.8665157187919333E-7</c:v>
                </c:pt>
                <c:pt idx="1">
                  <c:v>4.7918327659031834E-7</c:v>
                </c:pt>
                <c:pt idx="2">
                  <c:v>7.933281519755948E-7</c:v>
                </c:pt>
                <c:pt idx="3">
                  <c:v>1.3008074539172773E-6</c:v>
                </c:pt>
                <c:pt idx="4">
                  <c:v>2.1124547025028533E-6</c:v>
                </c:pt>
                <c:pt idx="5">
                  <c:v>3.3976731247300535E-6</c:v>
                </c:pt>
                <c:pt idx="6">
                  <c:v>5.4125439077038416E-6</c:v>
                </c:pt>
                <c:pt idx="7">
                  <c:v>8.5399054709917942E-6</c:v>
                </c:pt>
                <c:pt idx="8">
                  <c:v>1.3345749015906309E-5</c:v>
                </c:pt>
                <c:pt idx="9">
                  <c:v>2.0657506912546714E-5</c:v>
                </c:pt>
                <c:pt idx="10">
                  <c:v>3.1671241833119857E-5</c:v>
                </c:pt>
                <c:pt idx="11">
                  <c:v>4.8096344017602614E-5</c:v>
                </c:pt>
                <c:pt idx="12">
                  <c:v>7.234804392511999E-5</c:v>
                </c:pt>
                <c:pt idx="13">
                  <c:v>1.0779973347738824E-4</c:v>
                </c:pt>
                <c:pt idx="14">
                  <c:v>1.5910859015753364E-4</c:v>
                </c:pt>
                <c:pt idx="15">
                  <c:v>2.3262907903551577E-4</c:v>
                </c:pt>
                <c:pt idx="16">
                  <c:v>3.3692926567686834E-4</c:v>
                </c:pt>
                <c:pt idx="17">
                  <c:v>4.834241423837595E-4</c:v>
                </c:pt>
                <c:pt idx="18">
                  <c:v>6.8713793791582453E-4</c:v>
                </c:pt>
                <c:pt idx="19">
                  <c:v>9.6760321321832314E-4</c:v>
                </c:pt>
                <c:pt idx="20">
                  <c:v>1.3498980316300484E-3</c:v>
                </c:pt>
                <c:pt idx="21">
                  <c:v>1.865813300383974E-3</c:v>
                </c:pt>
                <c:pt idx="22">
                  <c:v>2.5551303304278523E-3</c:v>
                </c:pt>
                <c:pt idx="23">
                  <c:v>3.4669738030405624E-3</c:v>
                </c:pt>
                <c:pt idx="24">
                  <c:v>4.6611880237186157E-3</c:v>
                </c:pt>
                <c:pt idx="25">
                  <c:v>6.2096653257759519E-3</c:v>
                </c:pt>
                <c:pt idx="26">
                  <c:v>8.1975359245958987E-3</c:v>
                </c:pt>
                <c:pt idx="27">
                  <c:v>1.0724110021675514E-2</c:v>
                </c:pt>
                <c:pt idx="28">
                  <c:v>1.3903447513498252E-2</c:v>
                </c:pt>
                <c:pt idx="29">
                  <c:v>1.7864420562816112E-2</c:v>
                </c:pt>
                <c:pt idx="30">
                  <c:v>2.2750131948178647E-2</c:v>
                </c:pt>
                <c:pt idx="31">
                  <c:v>2.8716559816001137E-2</c:v>
                </c:pt>
                <c:pt idx="32">
                  <c:v>3.5930319112924998E-2</c:v>
                </c:pt>
                <c:pt idx="33">
                  <c:v>4.4565462758542097E-2</c:v>
                </c:pt>
                <c:pt idx="34">
                  <c:v>5.479929169955685E-2</c:v>
                </c:pt>
                <c:pt idx="35">
                  <c:v>6.6807201268856753E-2</c:v>
                </c:pt>
                <c:pt idx="36">
                  <c:v>8.0756659233769554E-2</c:v>
                </c:pt>
                <c:pt idx="37">
                  <c:v>9.6800484585608582E-2</c:v>
                </c:pt>
                <c:pt idx="38">
                  <c:v>0.11506967022170632</c:v>
                </c:pt>
                <c:pt idx="39">
                  <c:v>0.13566606094638042</c:v>
                </c:pt>
                <c:pt idx="40">
                  <c:v>0.15865525393145458</c:v>
                </c:pt>
                <c:pt idx="41">
                  <c:v>0.18406012534675684</c:v>
                </c:pt>
                <c:pt idx="42">
                  <c:v>0.21185539858339378</c:v>
                </c:pt>
                <c:pt idx="43">
                  <c:v>0.24196365222306665</c:v>
                </c:pt>
                <c:pt idx="44">
                  <c:v>0.27425311775006689</c:v>
                </c:pt>
                <c:pt idx="45">
                  <c:v>0.30853753872597978</c:v>
                </c:pt>
                <c:pt idx="46">
                  <c:v>0.34457825838966843</c:v>
                </c:pt>
                <c:pt idx="47">
                  <c:v>0.38208857781103972</c:v>
                </c:pt>
                <c:pt idx="48">
                  <c:v>0.42074029056088913</c:v>
                </c:pt>
                <c:pt idx="49">
                  <c:v>0.46017216272296307</c:v>
                </c:pt>
                <c:pt idx="50">
                  <c:v>0.49999999999999184</c:v>
                </c:pt>
                <c:pt idx="51">
                  <c:v>0.53982783727702111</c:v>
                </c:pt>
                <c:pt idx="52">
                  <c:v>0.57925970943909522</c:v>
                </c:pt>
                <c:pt idx="53">
                  <c:v>0.61791142218894501</c:v>
                </c:pt>
                <c:pt idx="54">
                  <c:v>0.65542174161031674</c:v>
                </c:pt>
                <c:pt idx="55">
                  <c:v>0.69146246127400612</c:v>
                </c:pt>
                <c:pt idx="56">
                  <c:v>0.72574688224991979</c:v>
                </c:pt>
                <c:pt idx="57">
                  <c:v>0.75803634777692075</c:v>
                </c:pt>
                <c:pt idx="58">
                  <c:v>0.78814460141659759</c:v>
                </c:pt>
                <c:pt idx="59">
                  <c:v>0.81593987465323525</c:v>
                </c:pt>
                <c:pt idx="60">
                  <c:v>0.84134474606853815</c:v>
                </c:pt>
                <c:pt idx="61">
                  <c:v>0.864333939053613</c:v>
                </c:pt>
                <c:pt idx="62">
                  <c:v>0.88493032977828789</c:v>
                </c:pt>
                <c:pt idx="63">
                  <c:v>0.90319951541438626</c:v>
                </c:pt>
                <c:pt idx="64">
                  <c:v>0.91924334076622594</c:v>
                </c:pt>
                <c:pt idx="65">
                  <c:v>0.93319279873113936</c:v>
                </c:pt>
                <c:pt idx="66">
                  <c:v>0.94520070830043978</c:v>
                </c:pt>
                <c:pt idx="67">
                  <c:v>0.95543453724145511</c:v>
                </c:pt>
                <c:pt idx="68">
                  <c:v>0.96406968088707268</c:v>
                </c:pt>
                <c:pt idx="69">
                  <c:v>0.97128344018399693</c:v>
                </c:pt>
                <c:pt idx="70">
                  <c:v>0.97724986805181968</c:v>
                </c:pt>
                <c:pt idx="71">
                  <c:v>0.9821355794371821</c:v>
                </c:pt>
                <c:pt idx="72">
                  <c:v>0.9860965524865003</c:v>
                </c:pt>
                <c:pt idx="73">
                  <c:v>0.98927588997832339</c:v>
                </c:pt>
                <c:pt idx="74">
                  <c:v>0.99180246407540318</c:v>
                </c:pt>
                <c:pt idx="75">
                  <c:v>0.99379033467422329</c:v>
                </c:pt>
                <c:pt idx="76">
                  <c:v>0.99533881197628082</c:v>
                </c:pt>
                <c:pt idx="77">
                  <c:v>0.99653302619695905</c:v>
                </c:pt>
                <c:pt idx="78">
                  <c:v>0.9974448696695718</c:v>
                </c:pt>
                <c:pt idx="79">
                  <c:v>0.99813418669961573</c:v>
                </c:pt>
                <c:pt idx="80">
                  <c:v>0.99865010196836979</c:v>
                </c:pt>
                <c:pt idx="81">
                  <c:v>0.99903239678678157</c:v>
                </c:pt>
                <c:pt idx="82">
                  <c:v>0.99931286206208403</c:v>
                </c:pt>
                <c:pt idx="83">
                  <c:v>0.99951657585761622</c:v>
                </c:pt>
                <c:pt idx="84">
                  <c:v>0.99966307073432303</c:v>
                </c:pt>
                <c:pt idx="85">
                  <c:v>0.99976737092096446</c:v>
                </c:pt>
                <c:pt idx="86">
                  <c:v>0.99984089140984245</c:v>
                </c:pt>
                <c:pt idx="87">
                  <c:v>0.99989220026652259</c:v>
                </c:pt>
                <c:pt idx="88">
                  <c:v>0.99992765195607491</c:v>
                </c:pt>
                <c:pt idx="89">
                  <c:v>0.99995190365598241</c:v>
                </c:pt>
                <c:pt idx="90">
                  <c:v>0.99996832875816688</c:v>
                </c:pt>
                <c:pt idx="91">
                  <c:v>0.9999793424930874</c:v>
                </c:pt>
                <c:pt idx="92">
                  <c:v>0.9999866542509841</c:v>
                </c:pt>
                <c:pt idx="93">
                  <c:v>0.99999146009452899</c:v>
                </c:pt>
                <c:pt idx="94">
                  <c:v>0.99999458745609227</c:v>
                </c:pt>
                <c:pt idx="95">
                  <c:v>0.99999660232687526</c:v>
                </c:pt>
                <c:pt idx="96">
                  <c:v>0.9999978875452975</c:v>
                </c:pt>
                <c:pt idx="97">
                  <c:v>0.99999869919254614</c:v>
                </c:pt>
                <c:pt idx="98">
                  <c:v>0.99999920667184805</c:v>
                </c:pt>
                <c:pt idx="99">
                  <c:v>0.99999952081672339</c:v>
                </c:pt>
                <c:pt idx="100">
                  <c:v>0.99999971334842808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'Phi(x) und phi(x)'!$D$9</c:f>
              <c:strCache>
                <c:ptCount val="1"/>
                <c:pt idx="0">
                  <c:v>phi von Hand</c:v>
                </c:pt>
              </c:strCache>
            </c:strRef>
          </c:tx>
          <c:marker>
            <c:symbol val="none"/>
          </c:marker>
          <c:xVal>
            <c:numRef>
              <c:f>'Phi(x) und phi(x)'!$A$10:$A$110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'Phi(x) und phi(x)'!$D$10:$D$110</c:f>
              <c:numCache>
                <c:formatCode>General</c:formatCode>
                <c:ptCount val="101"/>
                <c:pt idx="0">
                  <c:v>1.4867195147342979E-6</c:v>
                </c:pt>
                <c:pt idx="1">
                  <c:v>2.4389607458933522E-6</c:v>
                </c:pt>
                <c:pt idx="2">
                  <c:v>3.9612990910320753E-6</c:v>
                </c:pt>
                <c:pt idx="3">
                  <c:v>6.3698251788670899E-6</c:v>
                </c:pt>
                <c:pt idx="4">
                  <c:v>1.014085206548676E-5</c:v>
                </c:pt>
                <c:pt idx="5">
                  <c:v>1.5983741106905478E-5</c:v>
                </c:pt>
                <c:pt idx="6">
                  <c:v>2.4942471290053535E-5</c:v>
                </c:pt>
                <c:pt idx="7">
                  <c:v>3.8535196742087129E-5</c:v>
                </c:pt>
                <c:pt idx="8">
                  <c:v>5.8943067756539855E-5</c:v>
                </c:pt>
                <c:pt idx="9">
                  <c:v>8.9261657177132928E-5</c:v>
                </c:pt>
                <c:pt idx="10">
                  <c:v>1.3383022576488537E-4</c:v>
                </c:pt>
                <c:pt idx="11">
                  <c:v>1.9865547139277272E-4</c:v>
                </c:pt>
                <c:pt idx="12">
                  <c:v>2.9194692579146027E-4</c:v>
                </c:pt>
                <c:pt idx="13">
                  <c:v>4.2478027055075143E-4</c:v>
                </c:pt>
                <c:pt idx="14">
                  <c:v>6.119019301137719E-4</c:v>
                </c:pt>
                <c:pt idx="15">
                  <c:v>8.7268269504572915E-4</c:v>
                </c:pt>
                <c:pt idx="16">
                  <c:v>1.2322191684729772E-3</c:v>
                </c:pt>
                <c:pt idx="17">
                  <c:v>1.7225689390536231E-3</c:v>
                </c:pt>
                <c:pt idx="18">
                  <c:v>2.3840882014647662E-3</c:v>
                </c:pt>
                <c:pt idx="19">
                  <c:v>3.2668190561998202E-3</c:v>
                </c:pt>
                <c:pt idx="20">
                  <c:v>4.431848411937874E-3</c:v>
                </c:pt>
                <c:pt idx="21">
                  <c:v>5.9525324197756795E-3</c:v>
                </c:pt>
                <c:pt idx="22">
                  <c:v>7.915451582979743E-3</c:v>
                </c:pt>
                <c:pt idx="23">
                  <c:v>1.0420934814422319E-2</c:v>
                </c:pt>
                <c:pt idx="24">
                  <c:v>1.3582969233685271E-2</c:v>
                </c:pt>
                <c:pt idx="25">
                  <c:v>1.7528300493568086E-2</c:v>
                </c:pt>
                <c:pt idx="26">
                  <c:v>2.2394530294842355E-2</c:v>
                </c:pt>
                <c:pt idx="27">
                  <c:v>2.8327037741600516E-2</c:v>
                </c:pt>
                <c:pt idx="28">
                  <c:v>3.5474592846230668E-2</c:v>
                </c:pt>
                <c:pt idx="29">
                  <c:v>4.3983595980426296E-2</c:v>
                </c:pt>
                <c:pt idx="30">
                  <c:v>5.3990966513186953E-2</c:v>
                </c:pt>
                <c:pt idx="31">
                  <c:v>6.561581477467536E-2</c:v>
                </c:pt>
                <c:pt idx="32">
                  <c:v>7.8950158300892734E-2</c:v>
                </c:pt>
                <c:pt idx="33">
                  <c:v>9.4049077376885351E-2</c:v>
                </c:pt>
                <c:pt idx="34">
                  <c:v>0.11092083467945378</c:v>
                </c:pt>
                <c:pt idx="35">
                  <c:v>0.1295175956658898</c:v>
                </c:pt>
                <c:pt idx="36">
                  <c:v>0.1497274656357428</c:v>
                </c:pt>
                <c:pt idx="37">
                  <c:v>0.17136859204780513</c:v>
                </c:pt>
                <c:pt idx="38">
                  <c:v>0.19418605498321065</c:v>
                </c:pt>
                <c:pt idx="39">
                  <c:v>0.21785217703254817</c:v>
                </c:pt>
                <c:pt idx="40">
                  <c:v>0.24197072451914095</c:v>
                </c:pt>
                <c:pt idx="41">
                  <c:v>0.26608524989875243</c:v>
                </c:pt>
                <c:pt idx="42">
                  <c:v>0.28969155276148045</c:v>
                </c:pt>
                <c:pt idx="43">
                  <c:v>0.31225393336675689</c:v>
                </c:pt>
                <c:pt idx="44">
                  <c:v>0.33322460289179567</c:v>
                </c:pt>
                <c:pt idx="45">
                  <c:v>0.35206532676429597</c:v>
                </c:pt>
                <c:pt idx="46">
                  <c:v>0.36827014030332039</c:v>
                </c:pt>
                <c:pt idx="47">
                  <c:v>0.38138781546052186</c:v>
                </c:pt>
                <c:pt idx="48">
                  <c:v>0.39104269397545433</c:v>
                </c:pt>
                <c:pt idx="49">
                  <c:v>0.39695254747701103</c:v>
                </c:pt>
                <c:pt idx="50">
                  <c:v>0.3989422804014327</c:v>
                </c:pt>
                <c:pt idx="51">
                  <c:v>0.39695254747701259</c:v>
                </c:pt>
                <c:pt idx="52">
                  <c:v>0.39104269397545749</c:v>
                </c:pt>
                <c:pt idx="53">
                  <c:v>0.38138781546052641</c:v>
                </c:pt>
                <c:pt idx="54">
                  <c:v>0.36827014030332628</c:v>
                </c:pt>
                <c:pt idx="55">
                  <c:v>0.35206532676430302</c:v>
                </c:pt>
                <c:pt idx="56">
                  <c:v>0.33322460289180367</c:v>
                </c:pt>
                <c:pt idx="57">
                  <c:v>0.31225393336676566</c:v>
                </c:pt>
                <c:pt idx="58">
                  <c:v>0.28969155276148745</c:v>
                </c:pt>
                <c:pt idx="59">
                  <c:v>0.26608524989875965</c:v>
                </c:pt>
                <c:pt idx="60">
                  <c:v>0.24197072451914819</c:v>
                </c:pt>
                <c:pt idx="61">
                  <c:v>0.21785217703255533</c:v>
                </c:pt>
                <c:pt idx="62">
                  <c:v>0.19418605498321762</c:v>
                </c:pt>
                <c:pt idx="63">
                  <c:v>0.1713685920478118</c:v>
                </c:pt>
                <c:pt idx="64">
                  <c:v>0.14972746563574907</c:v>
                </c:pt>
                <c:pt idx="65">
                  <c:v>0.12951759566589563</c:v>
                </c:pt>
                <c:pt idx="66">
                  <c:v>0.1109208346794591</c:v>
                </c:pt>
                <c:pt idx="67">
                  <c:v>9.4049077376890139E-2</c:v>
                </c:pt>
                <c:pt idx="68">
                  <c:v>7.8950158300896994E-2</c:v>
                </c:pt>
                <c:pt idx="69">
                  <c:v>6.5615814774679093E-2</c:v>
                </c:pt>
                <c:pt idx="70">
                  <c:v>5.3990966513190221E-2</c:v>
                </c:pt>
                <c:pt idx="71">
                  <c:v>4.3983595980429988E-2</c:v>
                </c:pt>
                <c:pt idx="72">
                  <c:v>3.5474592846233791E-2</c:v>
                </c:pt>
                <c:pt idx="73">
                  <c:v>2.8327037741603125E-2</c:v>
                </c:pt>
                <c:pt idx="74">
                  <c:v>2.2394530294844502E-2</c:v>
                </c:pt>
                <c:pt idx="75">
                  <c:v>1.7528300493569862E-2</c:v>
                </c:pt>
                <c:pt idx="76">
                  <c:v>1.3582969233686683E-2</c:v>
                </c:pt>
                <c:pt idx="77">
                  <c:v>1.0420934814423442E-2</c:v>
                </c:pt>
                <c:pt idx="78">
                  <c:v>7.9154515829806295E-3</c:v>
                </c:pt>
                <c:pt idx="79">
                  <c:v>5.9525324197763725E-3</c:v>
                </c:pt>
                <c:pt idx="80">
                  <c:v>4.4318484119384091E-3</c:v>
                </c:pt>
                <c:pt idx="81">
                  <c:v>3.2668190562002266E-3</c:v>
                </c:pt>
                <c:pt idx="82">
                  <c:v>2.3840882014650711E-3</c:v>
                </c:pt>
                <c:pt idx="83">
                  <c:v>1.722568939053851E-3</c:v>
                </c:pt>
                <c:pt idx="84">
                  <c:v>1.2322191684731446E-3</c:v>
                </c:pt>
                <c:pt idx="85">
                  <c:v>8.7268269504585231E-4</c:v>
                </c:pt>
                <c:pt idx="86">
                  <c:v>6.1190193011383879E-4</c:v>
                </c:pt>
                <c:pt idx="87">
                  <c:v>4.2478027055079903E-4</c:v>
                </c:pt>
                <c:pt idx="88">
                  <c:v>2.9194692579149345E-4</c:v>
                </c:pt>
                <c:pt idx="89">
                  <c:v>1.9865547139279581E-4</c:v>
                </c:pt>
                <c:pt idx="90">
                  <c:v>1.3383022576490152E-4</c:v>
                </c:pt>
                <c:pt idx="91">
                  <c:v>8.9261657177143716E-5</c:v>
                </c:pt>
                <c:pt idx="92">
                  <c:v>5.8943067756547295E-5</c:v>
                </c:pt>
                <c:pt idx="93">
                  <c:v>3.853519674209213E-5</c:v>
                </c:pt>
                <c:pt idx="94">
                  <c:v>2.4942471290056856E-5</c:v>
                </c:pt>
                <c:pt idx="95">
                  <c:v>1.5983741106907633E-5</c:v>
                </c:pt>
                <c:pt idx="96">
                  <c:v>1.0140852065488129E-5</c:v>
                </c:pt>
                <c:pt idx="97">
                  <c:v>6.3698251788679954E-6</c:v>
                </c:pt>
                <c:pt idx="98">
                  <c:v>3.961299091032653E-6</c:v>
                </c:pt>
                <c:pt idx="99">
                  <c:v>2.4389607458938333E-6</c:v>
                </c:pt>
                <c:pt idx="100">
                  <c:v>1.4867195147345937E-6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14112"/>
        <c:axId val="99915648"/>
      </c:scatterChart>
      <c:valAx>
        <c:axId val="9991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915648"/>
        <c:crosses val="autoZero"/>
        <c:crossBetween val="midCat"/>
      </c:valAx>
      <c:valAx>
        <c:axId val="99915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9141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480773</xdr:colOff>
      <xdr:row>18</xdr:row>
      <xdr:rowOff>95505</xdr:rowOff>
    </xdr:from>
    <xdr:to>
      <xdr:col>12</xdr:col>
      <xdr:colOff>447802</xdr:colOff>
      <xdr:row>38</xdr:row>
      <xdr:rowOff>137269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3</xdr:row>
      <xdr:rowOff>28575</xdr:rowOff>
    </xdr:from>
    <xdr:to>
      <xdr:col>17</xdr:col>
      <xdr:colOff>285750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19"/>
  <sheetViews>
    <sheetView tabSelected="1" zoomScaleNormal="100" workbookViewId="0">
      <selection activeCell="M16" sqref="M16"/>
    </sheetView>
  </sheetViews>
  <sheetFormatPr defaultRowHeight="15" x14ac:dyDescent="0.25"/>
  <cols>
    <col min="1" max="1" width="18" customWidth="1"/>
    <col min="2" max="2" width="13.140625" customWidth="1"/>
    <col min="3" max="3" width="16.140625" customWidth="1"/>
    <col min="4" max="4" width="13.140625" customWidth="1"/>
    <col min="5" max="5" width="11.85546875" customWidth="1"/>
    <col min="6" max="6" width="13.42578125" customWidth="1"/>
    <col min="7" max="8" width="14.140625" customWidth="1"/>
    <col min="10" max="10" width="12" customWidth="1"/>
    <col min="11" max="12" width="13.7109375" customWidth="1"/>
    <col min="15" max="16" width="13.5703125" customWidth="1"/>
  </cols>
  <sheetData>
    <row r="1" spans="1:16" x14ac:dyDescent="0.25">
      <c r="A1" s="22" t="s">
        <v>18</v>
      </c>
      <c r="B1" s="4"/>
      <c r="E1" s="17" t="s">
        <v>0</v>
      </c>
      <c r="F1" s="8" t="s">
        <v>10</v>
      </c>
      <c r="G1" s="8" t="s">
        <v>11</v>
      </c>
      <c r="H1" s="8" t="s">
        <v>13</v>
      </c>
      <c r="J1" s="18" t="s">
        <v>12</v>
      </c>
      <c r="K1" s="10" t="s">
        <v>10</v>
      </c>
      <c r="L1" s="10" t="s">
        <v>11</v>
      </c>
      <c r="N1" s="20" t="s">
        <v>3</v>
      </c>
      <c r="O1" s="12" t="s">
        <v>10</v>
      </c>
      <c r="P1" s="12" t="s">
        <v>11</v>
      </c>
    </row>
    <row r="2" spans="1:16" x14ac:dyDescent="0.25">
      <c r="A2" s="4" t="s">
        <v>0</v>
      </c>
      <c r="B2" s="4">
        <v>100</v>
      </c>
      <c r="E2" s="17">
        <v>80</v>
      </c>
      <c r="F2" s="9">
        <f>BSPrice(E2,$B$3,$B$4,$B$5,$B$6)</f>
        <v>1.5616794467491741</v>
      </c>
      <c r="G2" s="9">
        <f>$B$8+$B$9*(E2-$B$2)</f>
        <v>-2.5607231298054618</v>
      </c>
      <c r="H2" s="9">
        <f>G2+1/2*$B$10*(E2-$B$2)^2</f>
        <v>1.3059580382230305</v>
      </c>
      <c r="J2" s="19">
        <v>0.15</v>
      </c>
      <c r="K2" s="11">
        <f>BSPrice($B$2,$B$3,J2,$B$5,$B$6)</f>
        <v>7.4850875939126178</v>
      </c>
      <c r="L2" s="11">
        <f>$B$8+$B$11*(J2-$B$4)</f>
        <v>7.4800627998387652</v>
      </c>
      <c r="N2" s="21">
        <v>0</v>
      </c>
      <c r="O2" s="13">
        <f>BSPrice($B$2,$B$3,$B$4,N2,$B$6)</f>
        <v>7.9655674554057976</v>
      </c>
      <c r="P2" s="13">
        <f>$B$8+$B$12*(N2-$B$5)</f>
        <v>7.8996865083198315</v>
      </c>
    </row>
    <row r="3" spans="1:16" x14ac:dyDescent="0.25">
      <c r="A3" s="4" t="s">
        <v>1</v>
      </c>
      <c r="B3" s="4">
        <v>100</v>
      </c>
      <c r="E3" s="17">
        <v>90</v>
      </c>
      <c r="F3" s="9">
        <f t="shared" ref="F3:F6" si="0">BSPrice(E3,$B$3,$B$4,$B$5,$B$6)</f>
        <v>4.4479328080789839</v>
      </c>
      <c r="G3" s="9">
        <f t="shared" ref="G3:G6" si="1">$B$8+$B$9*(E3-$B$2)</f>
        <v>3.4263401270237752</v>
      </c>
      <c r="H3" s="9">
        <f t="shared" ref="H3:H6" si="2">G3+1/2*$B$10*(E3-$B$2)^2</f>
        <v>4.3930104190308983</v>
      </c>
      <c r="J3" s="19">
        <v>0.2</v>
      </c>
      <c r="K3" s="11">
        <f t="shared" ref="K3:K7" si="3">BSPrice($B$2,$B$3,J3,$B$5,$B$6)</f>
        <v>9.4134033838530122</v>
      </c>
      <c r="L3" s="11">
        <f t="shared" ref="L3:L7" si="4">$B$8+$B$11*(J3-$B$4)</f>
        <v>9.4134033838530122</v>
      </c>
      <c r="N3" s="21">
        <v>0.03</v>
      </c>
      <c r="O3" s="13">
        <f t="shared" ref="O3:O4" si="5">BSPrice($B$2,$B$3,$B$4,N3,$B$6)</f>
        <v>9.4134033838530122</v>
      </c>
      <c r="P3" s="13">
        <f t="shared" ref="P3:P4" si="6">$B$8+$B$12*(N3-$B$5)</f>
        <v>9.4134033838530122</v>
      </c>
    </row>
    <row r="4" spans="1:16" x14ac:dyDescent="0.25">
      <c r="A4" s="4" t="s">
        <v>2</v>
      </c>
      <c r="B4" s="5">
        <v>0.2</v>
      </c>
      <c r="E4" s="17">
        <v>100</v>
      </c>
      <c r="F4" s="9">
        <f t="shared" si="0"/>
        <v>9.4134033838530122</v>
      </c>
      <c r="G4" s="9">
        <f t="shared" si="1"/>
        <v>9.4134033838530122</v>
      </c>
      <c r="H4" s="9">
        <f t="shared" si="2"/>
        <v>9.4134033838530122</v>
      </c>
      <c r="J4" s="19">
        <v>0.25</v>
      </c>
      <c r="K4" s="11">
        <f t="shared" si="3"/>
        <v>11.348476825143525</v>
      </c>
      <c r="L4" s="11">
        <f t="shared" si="4"/>
        <v>11.346743967867258</v>
      </c>
      <c r="N4" s="21">
        <v>0.06</v>
      </c>
      <c r="O4" s="13">
        <f t="shared" si="5"/>
        <v>10.989549152625992</v>
      </c>
      <c r="P4" s="13">
        <f t="shared" si="6"/>
        <v>10.927120259386193</v>
      </c>
    </row>
    <row r="5" spans="1:16" x14ac:dyDescent="0.25">
      <c r="A5" s="4" t="s">
        <v>3</v>
      </c>
      <c r="B5" s="5">
        <v>0.03</v>
      </c>
      <c r="E5" s="17">
        <v>110</v>
      </c>
      <c r="F5" s="9">
        <f t="shared" si="0"/>
        <v>16.283734565477282</v>
      </c>
      <c r="G5" s="9">
        <f t="shared" si="1"/>
        <v>15.40046664068225</v>
      </c>
      <c r="H5" s="9">
        <f t="shared" si="2"/>
        <v>16.367136932689373</v>
      </c>
      <c r="J5" s="19">
        <v>0.3</v>
      </c>
      <c r="K5" s="11">
        <f t="shared" si="3"/>
        <v>13.283308397880912</v>
      </c>
      <c r="L5" s="11">
        <f t="shared" si="4"/>
        <v>13.280084551881504</v>
      </c>
      <c r="N5" s="1"/>
      <c r="O5" s="3"/>
      <c r="P5" s="3"/>
    </row>
    <row r="6" spans="1:16" x14ac:dyDescent="0.25">
      <c r="A6" s="4" t="s">
        <v>4</v>
      </c>
      <c r="B6" s="4">
        <v>1</v>
      </c>
      <c r="E6" s="17">
        <v>120</v>
      </c>
      <c r="F6" s="9">
        <f t="shared" si="0"/>
        <v>24.547210983676624</v>
      </c>
      <c r="G6" s="9">
        <f t="shared" si="1"/>
        <v>21.387529897511484</v>
      </c>
      <c r="H6" s="9">
        <f t="shared" si="2"/>
        <v>25.254211065539977</v>
      </c>
      <c r="J6" s="19">
        <v>0.4</v>
      </c>
      <c r="K6" s="11">
        <f t="shared" si="3"/>
        <v>17.138735220515535</v>
      </c>
      <c r="L6" s="11">
        <f t="shared" si="4"/>
        <v>17.146765719909997</v>
      </c>
    </row>
    <row r="7" spans="1:16" x14ac:dyDescent="0.25">
      <c r="J7" s="19">
        <v>0.5</v>
      </c>
      <c r="K7" s="11">
        <f t="shared" si="3"/>
        <v>20.961539565941813</v>
      </c>
      <c r="L7" s="11">
        <f t="shared" si="4"/>
        <v>21.013446887938489</v>
      </c>
    </row>
    <row r="8" spans="1:16" x14ac:dyDescent="0.25">
      <c r="A8" s="14" t="s">
        <v>5</v>
      </c>
      <c r="B8" s="7">
        <f>BSPrice(B2,B3,B4,B5,B6)</f>
        <v>9.4134033838530122</v>
      </c>
      <c r="C8" t="s">
        <v>19</v>
      </c>
    </row>
    <row r="9" spans="1:16" x14ac:dyDescent="0.25">
      <c r="A9" s="15" t="s">
        <v>20</v>
      </c>
      <c r="B9" s="6">
        <f>BSDelta(B2,B3,B4,B5,B6)</f>
        <v>0.5987063256829237</v>
      </c>
      <c r="C9" s="2">
        <f>BSDeltaFiniteDiff(B2,B3,B4,B5,B6)</f>
        <v>0.59870631843397248</v>
      </c>
    </row>
    <row r="10" spans="1:16" x14ac:dyDescent="0.25">
      <c r="A10" s="15" t="s">
        <v>21</v>
      </c>
      <c r="B10" s="6">
        <f>BSGamma(B2,B3,B4,B5,B6)</f>
        <v>1.933340584014246E-2</v>
      </c>
    </row>
    <row r="11" spans="1:16" x14ac:dyDescent="0.25">
      <c r="A11" s="15" t="s">
        <v>22</v>
      </c>
      <c r="B11" s="6">
        <f>BSVega(B2,B3,B4,B5,B6)</f>
        <v>38.666811680284923</v>
      </c>
    </row>
    <row r="12" spans="1:16" x14ac:dyDescent="0.25">
      <c r="A12" s="15" t="s">
        <v>23</v>
      </c>
      <c r="B12" s="6">
        <f>BSRho(B2,B3,B4,B5,B6)</f>
        <v>50.457229184439356</v>
      </c>
      <c r="C12" t="s">
        <v>26</v>
      </c>
    </row>
    <row r="13" spans="1:16" x14ac:dyDescent="0.25">
      <c r="A13" s="15" t="s">
        <v>24</v>
      </c>
      <c r="B13" s="6">
        <f>BSTheta(B2,B3,B4,B5,B6)</f>
        <v>-5.3803980435616729</v>
      </c>
      <c r="C13" s="2">
        <f>B4^2/2*B2^2*B10</f>
        <v>3.8666811680284927</v>
      </c>
    </row>
    <row r="14" spans="1:16" x14ac:dyDescent="0.25">
      <c r="A14" s="16" t="s">
        <v>25</v>
      </c>
      <c r="B14" s="23">
        <f>BSTheta(B2,B3,B4,0,B6)</f>
        <v>-3.9695254747701183</v>
      </c>
      <c r="C14" s="23">
        <f>B4^2/2*B2^2*BSGamma(B2,B3,B4,0,B6)</f>
        <v>3.9695254747701183</v>
      </c>
    </row>
    <row r="19" spans="1:4" x14ac:dyDescent="0.25">
      <c r="A19" t="s">
        <v>14</v>
      </c>
      <c r="B19" t="s">
        <v>15</v>
      </c>
      <c r="C19" t="s">
        <v>16</v>
      </c>
      <c r="D19" t="s">
        <v>17</v>
      </c>
    </row>
    <row r="20" spans="1:4" x14ac:dyDescent="0.25">
      <c r="A20">
        <v>0</v>
      </c>
      <c r="B20">
        <f>BSPrice($B$2,80,$B$4,$B$5,4-A20)</f>
        <v>32.655861123039706</v>
      </c>
      <c r="C20">
        <f>BSPrice($B$2,100,$B$4,$B$5,4-A20)</f>
        <v>21.267812008419195</v>
      </c>
      <c r="D20">
        <f>BSPrice($B$2,120,$B$4,$B$5,4-A20)</f>
        <v>13.341871154478806</v>
      </c>
    </row>
    <row r="21" spans="1:4" x14ac:dyDescent="0.25">
      <c r="A21">
        <v>0.01</v>
      </c>
      <c r="B21">
        <f t="shared" ref="B21:B84" si="7">BSPrice($B$2,80,$B$4,$B$5,4-A21)</f>
        <v>32.62859934873017</v>
      </c>
      <c r="C21">
        <f t="shared" ref="C21:C58" si="8">BSPrice($B$2,100,$B$4,$B$5,4-A21)</f>
        <v>21.235829948724895</v>
      </c>
      <c r="D21">
        <f t="shared" ref="D21:D58" si="9">BSPrice($B$2,120,$B$4,$B$5,4-A21)</f>
        <v>13.310406731658851</v>
      </c>
    </row>
    <row r="22" spans="1:4" x14ac:dyDescent="0.25">
      <c r="A22">
        <v>0.02</v>
      </c>
      <c r="B22">
        <f t="shared" si="7"/>
        <v>32.601315479179483</v>
      </c>
      <c r="C22">
        <f t="shared" si="8"/>
        <v>21.203817297945331</v>
      </c>
      <c r="D22">
        <f t="shared" si="9"/>
        <v>13.278921155074187</v>
      </c>
    </row>
    <row r="23" spans="1:4" x14ac:dyDescent="0.25">
      <c r="A23">
        <v>0.03</v>
      </c>
      <c r="B23">
        <f t="shared" si="7"/>
        <v>32.574009465848789</v>
      </c>
      <c r="C23">
        <f t="shared" si="8"/>
        <v>21.171773958364732</v>
      </c>
      <c r="D23">
        <f t="shared" si="9"/>
        <v>13.247414383606868</v>
      </c>
    </row>
    <row r="24" spans="1:4" x14ac:dyDescent="0.25">
      <c r="A24">
        <v>0.04</v>
      </c>
      <c r="B24">
        <f t="shared" si="7"/>
        <v>32.546681260016904</v>
      </c>
      <c r="C24">
        <f t="shared" si="8"/>
        <v>21.139699831664579</v>
      </c>
      <c r="D24">
        <f t="shared" si="9"/>
        <v>13.215886376002281</v>
      </c>
    </row>
    <row r="25" spans="1:4" x14ac:dyDescent="0.25">
      <c r="A25">
        <v>0.05</v>
      </c>
      <c r="B25">
        <f t="shared" si="7"/>
        <v>32.519330812779501</v>
      </c>
      <c r="C25">
        <f t="shared" si="8"/>
        <v>21.107594818918205</v>
      </c>
      <c r="D25">
        <f t="shared" si="9"/>
        <v>13.184337090868905</v>
      </c>
    </row>
    <row r="26" spans="1:4" x14ac:dyDescent="0.25">
      <c r="A26">
        <v>0.06</v>
      </c>
      <c r="B26">
        <f t="shared" si="7"/>
        <v>32.491958075048487</v>
      </c>
      <c r="C26">
        <f t="shared" si="8"/>
        <v>21.075458820585428</v>
      </c>
      <c r="D26">
        <f t="shared" si="9"/>
        <v>13.152766486678008</v>
      </c>
    </row>
    <row r="27" spans="1:4" x14ac:dyDescent="0.25">
      <c r="A27">
        <v>7.0000000000000007E-2</v>
      </c>
      <c r="B27">
        <f t="shared" si="7"/>
        <v>32.464562997551269</v>
      </c>
      <c r="C27">
        <f t="shared" si="8"/>
        <v>21.043291736507193</v>
      </c>
      <c r="D27">
        <f t="shared" si="9"/>
        <v>13.121174521763404</v>
      </c>
    </row>
    <row r="28" spans="1:4" x14ac:dyDescent="0.25">
      <c r="A28">
        <v>0.08</v>
      </c>
      <c r="B28">
        <f t="shared" si="7"/>
        <v>32.437145530830023</v>
      </c>
      <c r="C28">
        <f t="shared" si="8"/>
        <v>21.011093465899986</v>
      </c>
      <c r="D28">
        <f t="shared" si="9"/>
        <v>13.089561154321119</v>
      </c>
    </row>
    <row r="29" spans="1:4" x14ac:dyDescent="0.25">
      <c r="A29">
        <v>0.09</v>
      </c>
      <c r="B29">
        <f t="shared" si="7"/>
        <v>32.409705625240974</v>
      </c>
      <c r="C29">
        <f t="shared" si="8"/>
        <v>20.978863907350373</v>
      </c>
      <c r="D29">
        <f t="shared" si="9"/>
        <v>13.05792634240918</v>
      </c>
    </row>
    <row r="30" spans="1:4" x14ac:dyDescent="0.25">
      <c r="A30">
        <v>0.1</v>
      </c>
      <c r="B30">
        <f t="shared" si="7"/>
        <v>32.382243230953755</v>
      </c>
      <c r="C30">
        <f t="shared" si="8"/>
        <v>20.946602958809269</v>
      </c>
      <c r="D30">
        <f t="shared" si="9"/>
        <v>13.026270043947369</v>
      </c>
    </row>
    <row r="31" spans="1:4" x14ac:dyDescent="0.25">
      <c r="A31">
        <v>0.11</v>
      </c>
      <c r="B31">
        <f t="shared" si="7"/>
        <v>32.354758297950603</v>
      </c>
      <c r="C31">
        <f t="shared" si="8"/>
        <v>20.914310517586408</v>
      </c>
      <c r="D31">
        <f t="shared" si="9"/>
        <v>12.994592216716871</v>
      </c>
    </row>
    <row r="32" spans="1:4" x14ac:dyDescent="0.25">
      <c r="A32">
        <v>0.12</v>
      </c>
      <c r="B32">
        <f t="shared" si="7"/>
        <v>32.32725077602575</v>
      </c>
      <c r="C32">
        <f t="shared" si="8"/>
        <v>20.881986480344406</v>
      </c>
      <c r="D32">
        <f t="shared" si="9"/>
        <v>12.962892818360197</v>
      </c>
    </row>
    <row r="33" spans="1:4" x14ac:dyDescent="0.25">
      <c r="A33">
        <v>0.13</v>
      </c>
      <c r="B33">
        <f t="shared" si="7"/>
        <v>32.299720614784675</v>
      </c>
      <c r="C33">
        <f t="shared" si="8"/>
        <v>20.849630743093098</v>
      </c>
      <c r="D33">
        <f t="shared" si="9"/>
        <v>12.931171806380789</v>
      </c>
    </row>
    <row r="34" spans="1:4" x14ac:dyDescent="0.25">
      <c r="A34">
        <v>0.14000000000000001</v>
      </c>
      <c r="B34">
        <f t="shared" si="7"/>
        <v>32.27216776364336</v>
      </c>
      <c r="C34">
        <f t="shared" si="8"/>
        <v>20.817243201183594</v>
      </c>
      <c r="D34">
        <f t="shared" si="9"/>
        <v>12.899429138142908</v>
      </c>
    </row>
    <row r="35" spans="1:4" x14ac:dyDescent="0.25">
      <c r="A35">
        <v>0.15</v>
      </c>
      <c r="B35">
        <f t="shared" si="7"/>
        <v>32.244592171827676</v>
      </c>
      <c r="C35">
        <f t="shared" si="8"/>
        <v>20.784823749302323</v>
      </c>
      <c r="D35">
        <f t="shared" si="9"/>
        <v>12.867664770871365</v>
      </c>
    </row>
    <row r="36" spans="1:4" x14ac:dyDescent="0.25">
      <c r="A36">
        <v>0.16</v>
      </c>
      <c r="B36">
        <f t="shared" si="7"/>
        <v>32.216993788372633</v>
      </c>
      <c r="C36">
        <f t="shared" si="8"/>
        <v>20.752372281464989</v>
      </c>
      <c r="D36">
        <f t="shared" si="9"/>
        <v>12.835878661651286</v>
      </c>
    </row>
    <row r="37" spans="1:4" x14ac:dyDescent="0.25">
      <c r="A37">
        <v>0.17</v>
      </c>
      <c r="B37">
        <f t="shared" si="7"/>
        <v>32.189372562121733</v>
      </c>
      <c r="C37">
        <f t="shared" si="8"/>
        <v>20.719888691010585</v>
      </c>
      <c r="D37">
        <f t="shared" si="9"/>
        <v>12.804070767428017</v>
      </c>
    </row>
    <row r="38" spans="1:4" x14ac:dyDescent="0.25">
      <c r="A38">
        <v>0.18</v>
      </c>
      <c r="B38">
        <f t="shared" si="7"/>
        <v>32.161728441726176</v>
      </c>
      <c r="C38">
        <f t="shared" si="8"/>
        <v>20.687372870595084</v>
      </c>
      <c r="D38">
        <f t="shared" si="9"/>
        <v>12.772241045006787</v>
      </c>
    </row>
    <row r="39" spans="1:4" x14ac:dyDescent="0.25">
      <c r="A39">
        <v>0.19</v>
      </c>
      <c r="B39">
        <f t="shared" si="7"/>
        <v>32.134061375644293</v>
      </c>
      <c r="C39">
        <f t="shared" si="8"/>
        <v>20.654824712185295</v>
      </c>
      <c r="D39">
        <f t="shared" si="9"/>
        <v>12.740389451052639</v>
      </c>
    </row>
    <row r="40" spans="1:4" x14ac:dyDescent="0.25">
      <c r="A40">
        <v>0.2</v>
      </c>
      <c r="B40">
        <f t="shared" si="7"/>
        <v>32.106371312140787</v>
      </c>
      <c r="C40">
        <f t="shared" si="8"/>
        <v>20.622244107052538</v>
      </c>
      <c r="D40">
        <f t="shared" si="9"/>
        <v>12.708515942090241</v>
      </c>
    </row>
    <row r="41" spans="1:4" x14ac:dyDescent="0.25">
      <c r="A41">
        <v>0.21</v>
      </c>
      <c r="B41">
        <f t="shared" si="7"/>
        <v>32.078658199286075</v>
      </c>
      <c r="C41">
        <f t="shared" si="8"/>
        <v>20.589630945766235</v>
      </c>
      <c r="D41">
        <f t="shared" si="9"/>
        <v>12.676620474503647</v>
      </c>
    </row>
    <row r="42" spans="1:4" x14ac:dyDescent="0.25">
      <c r="A42">
        <v>0.22</v>
      </c>
      <c r="B42">
        <f t="shared" si="7"/>
        <v>32.0509219849556</v>
      </c>
      <c r="C42">
        <f t="shared" si="8"/>
        <v>20.556985118187487</v>
      </c>
      <c r="D42">
        <f t="shared" si="9"/>
        <v>12.644703004536254</v>
      </c>
    </row>
    <row r="43" spans="1:4" x14ac:dyDescent="0.25">
      <c r="A43">
        <v>0.23</v>
      </c>
      <c r="B43">
        <f t="shared" si="7"/>
        <v>32.023162616829168</v>
      </c>
      <c r="C43">
        <f t="shared" si="8"/>
        <v>20.524306513462502</v>
      </c>
      <c r="D43">
        <f t="shared" si="9"/>
        <v>12.612763488290591</v>
      </c>
    </row>
    <row r="44" spans="1:4" x14ac:dyDescent="0.25">
      <c r="A44">
        <v>0.24</v>
      </c>
      <c r="B44">
        <f t="shared" si="7"/>
        <v>31.995380042390241</v>
      </c>
      <c r="C44">
        <f t="shared" si="8"/>
        <v>20.491595020016025</v>
      </c>
      <c r="D44">
        <f t="shared" si="9"/>
        <v>12.580801881728208</v>
      </c>
    </row>
    <row r="45" spans="1:4" x14ac:dyDescent="0.25">
      <c r="A45">
        <v>0.25</v>
      </c>
      <c r="B45">
        <f t="shared" si="7"/>
        <v>31.967574208925317</v>
      </c>
      <c r="C45">
        <f t="shared" si="8"/>
        <v>20.458850525544577</v>
      </c>
      <c r="D45">
        <f t="shared" si="9"/>
        <v>12.548818140669564</v>
      </c>
    </row>
    <row r="46" spans="1:4" x14ac:dyDescent="0.25">
      <c r="A46">
        <v>0.26</v>
      </c>
      <c r="B46">
        <f t="shared" si="7"/>
        <v>31.939745063523219</v>
      </c>
      <c r="C46">
        <f t="shared" si="8"/>
        <v>20.426072917009719</v>
      </c>
      <c r="D46">
        <f t="shared" si="9"/>
        <v>12.516812220793891</v>
      </c>
    </row>
    <row r="47" spans="1:4" x14ac:dyDescent="0.25">
      <c r="A47">
        <v>0.27</v>
      </c>
      <c r="B47">
        <f t="shared" si="7"/>
        <v>31.91189255307448</v>
      </c>
      <c r="C47">
        <f t="shared" si="8"/>
        <v>20.393262080631217</v>
      </c>
      <c r="D47">
        <f t="shared" si="9"/>
        <v>12.484784077639176</v>
      </c>
    </row>
    <row r="48" spans="1:4" x14ac:dyDescent="0.25">
      <c r="A48">
        <v>0.28000000000000003</v>
      </c>
      <c r="B48">
        <f t="shared" si="7"/>
        <v>31.884016624270654</v>
      </c>
      <c r="C48">
        <f t="shared" si="8"/>
        <v>20.360417901880101</v>
      </c>
      <c r="D48">
        <f t="shared" si="9"/>
        <v>12.452733666601965</v>
      </c>
    </row>
    <row r="49" spans="1:4" x14ac:dyDescent="0.25">
      <c r="A49">
        <v>0.28999999999999998</v>
      </c>
      <c r="B49">
        <f t="shared" si="7"/>
        <v>31.856117223603675</v>
      </c>
      <c r="C49">
        <f t="shared" si="8"/>
        <v>20.32754026547159</v>
      </c>
      <c r="D49">
        <f t="shared" si="9"/>
        <v>12.420660942937388</v>
      </c>
    </row>
    <row r="50" spans="1:4" x14ac:dyDescent="0.25">
      <c r="A50">
        <v>0.3</v>
      </c>
      <c r="B50">
        <f t="shared" si="7"/>
        <v>31.828194297365201</v>
      </c>
      <c r="C50">
        <f t="shared" si="8"/>
        <v>20.294629055358016</v>
      </c>
      <c r="D50">
        <f t="shared" si="9"/>
        <v>12.388565861759032</v>
      </c>
    </row>
    <row r="51" spans="1:4" x14ac:dyDescent="0.25">
      <c r="A51">
        <v>0.31</v>
      </c>
      <c r="B51">
        <f t="shared" si="7"/>
        <v>31.800247791645994</v>
      </c>
      <c r="C51">
        <f t="shared" si="8"/>
        <v>20.261684154721681</v>
      </c>
      <c r="D51">
        <f t="shared" si="9"/>
        <v>12.356448378038984</v>
      </c>
    </row>
    <row r="52" spans="1:4" x14ac:dyDescent="0.25">
      <c r="A52">
        <v>0.32</v>
      </c>
      <c r="B52">
        <f t="shared" si="7"/>
        <v>31.772277652335301</v>
      </c>
      <c r="C52">
        <f t="shared" si="8"/>
        <v>20.228705445967481</v>
      </c>
      <c r="D52">
        <f t="shared" si="9"/>
        <v>12.324308446607695</v>
      </c>
    </row>
    <row r="53" spans="1:4" x14ac:dyDescent="0.25">
      <c r="A53">
        <v>0.33</v>
      </c>
      <c r="B53">
        <f t="shared" si="7"/>
        <v>31.744283825120121</v>
      </c>
      <c r="C53">
        <f t="shared" si="8"/>
        <v>20.195692810715613</v>
      </c>
      <c r="D53">
        <f t="shared" si="9"/>
        <v>12.292146022154085</v>
      </c>
    </row>
    <row r="54" spans="1:4" x14ac:dyDescent="0.25">
      <c r="A54">
        <v>0.34</v>
      </c>
      <c r="B54">
        <f t="shared" si="7"/>
        <v>31.716266255484737</v>
      </c>
      <c r="C54">
        <f t="shared" si="8"/>
        <v>20.162646129794087</v>
      </c>
      <c r="D54">
        <f t="shared" si="9"/>
        <v>12.259961059225406</v>
      </c>
    </row>
    <row r="55" spans="1:4" x14ac:dyDescent="0.25">
      <c r="A55">
        <v>0.35</v>
      </c>
      <c r="B55">
        <f t="shared" si="7"/>
        <v>31.688224888709982</v>
      </c>
      <c r="C55">
        <f t="shared" si="8"/>
        <v>20.129565283231155</v>
      </c>
      <c r="D55">
        <f t="shared" si="9"/>
        <v>12.227753512227361</v>
      </c>
    </row>
    <row r="56" spans="1:4" x14ac:dyDescent="0.25">
      <c r="A56">
        <v>0.36</v>
      </c>
      <c r="B56">
        <f t="shared" si="7"/>
        <v>31.660159669872687</v>
      </c>
      <c r="C56">
        <f t="shared" si="8"/>
        <v>20.096450150247694</v>
      </c>
      <c r="D56">
        <f t="shared" si="9"/>
        <v>12.195523335424117</v>
      </c>
    </row>
    <row r="57" spans="1:4" x14ac:dyDescent="0.25">
      <c r="A57">
        <v>0.37</v>
      </c>
      <c r="B57">
        <f t="shared" si="7"/>
        <v>31.632070543845028</v>
      </c>
      <c r="C57">
        <f t="shared" si="8"/>
        <v>20.063300609249502</v>
      </c>
      <c r="D57">
        <f t="shared" si="9"/>
        <v>12.163270482938307</v>
      </c>
    </row>
    <row r="58" spans="1:4" x14ac:dyDescent="0.25">
      <c r="A58">
        <v>0.38</v>
      </c>
      <c r="B58">
        <f t="shared" si="7"/>
        <v>31.603957455293969</v>
      </c>
      <c r="C58">
        <f t="shared" si="8"/>
        <v>20.030116537819342</v>
      </c>
      <c r="D58">
        <f t="shared" si="9"/>
        <v>12.130994908751124</v>
      </c>
    </row>
    <row r="59" spans="1:4" x14ac:dyDescent="0.25">
      <c r="A59">
        <v>0.39</v>
      </c>
      <c r="B59">
        <f t="shared" si="7"/>
        <v>31.575820348680693</v>
      </c>
      <c r="C59">
        <f t="shared" ref="C59:C122" si="10">BSPrice($B$2,100,$B$4,$B$5,4-A59)</f>
        <v>19.996897812709161</v>
      </c>
      <c r="D59">
        <f t="shared" ref="D59:D122" si="11">BSPrice($B$2,120,$B$4,$B$5,4-A59)</f>
        <v>12.098696566702413</v>
      </c>
    </row>
    <row r="60" spans="1:4" x14ac:dyDescent="0.25">
      <c r="A60">
        <v>0.4</v>
      </c>
      <c r="B60">
        <f t="shared" si="7"/>
        <v>31.547659168259941</v>
      </c>
      <c r="C60">
        <f t="shared" si="10"/>
        <v>19.963644309831928</v>
      </c>
      <c r="D60">
        <f t="shared" si="11"/>
        <v>12.066375410490744</v>
      </c>
    </row>
    <row r="61" spans="1:4" x14ac:dyDescent="0.25">
      <c r="A61">
        <v>0.41</v>
      </c>
      <c r="B61">
        <f t="shared" si="7"/>
        <v>31.519473858079518</v>
      </c>
      <c r="C61">
        <f t="shared" si="10"/>
        <v>19.930355904253631</v>
      </c>
      <c r="D61">
        <f t="shared" si="11"/>
        <v>12.034031393673512</v>
      </c>
    </row>
    <row r="62" spans="1:4" x14ac:dyDescent="0.25">
      <c r="A62">
        <v>0.42</v>
      </c>
      <c r="B62">
        <f t="shared" si="7"/>
        <v>31.491264361979638</v>
      </c>
      <c r="C62">
        <f t="shared" si="10"/>
        <v>19.897032470184879</v>
      </c>
      <c r="D62">
        <f t="shared" si="11"/>
        <v>12.001664469667125</v>
      </c>
    </row>
    <row r="63" spans="1:4" x14ac:dyDescent="0.25">
      <c r="A63">
        <v>0.43</v>
      </c>
      <c r="B63">
        <f t="shared" si="7"/>
        <v>31.46303062359252</v>
      </c>
      <c r="C63">
        <f t="shared" si="10"/>
        <v>19.863673880972751</v>
      </c>
      <c r="D63">
        <f t="shared" si="11"/>
        <v>11.969274591747098</v>
      </c>
    </row>
    <row r="64" spans="1:4" x14ac:dyDescent="0.25">
      <c r="A64">
        <v>0.44</v>
      </c>
      <c r="B64">
        <f t="shared" si="7"/>
        <v>31.434772586341683</v>
      </c>
      <c r="C64">
        <f t="shared" si="10"/>
        <v>19.83028000909221</v>
      </c>
      <c r="D64">
        <f t="shared" si="11"/>
        <v>11.936861713048261</v>
      </c>
    </row>
    <row r="65" spans="1:4" x14ac:dyDescent="0.25">
      <c r="A65">
        <v>0.45</v>
      </c>
      <c r="B65">
        <f t="shared" si="7"/>
        <v>31.406490193441467</v>
      </c>
      <c r="C65">
        <f t="shared" si="10"/>
        <v>19.796850726137642</v>
      </c>
      <c r="D65">
        <f t="shared" si="11"/>
        <v>11.904425786564921</v>
      </c>
    </row>
    <row r="66" spans="1:4" x14ac:dyDescent="0.25">
      <c r="A66">
        <v>0.46</v>
      </c>
      <c r="B66">
        <f t="shared" si="7"/>
        <v>31.378183387896545</v>
      </c>
      <c r="C66">
        <f t="shared" si="10"/>
        <v>19.763385902814125</v>
      </c>
      <c r="D66">
        <f t="shared" si="11"/>
        <v>11.871966765151129</v>
      </c>
    </row>
    <row r="67" spans="1:4" x14ac:dyDescent="0.25">
      <c r="A67">
        <v>0.47</v>
      </c>
      <c r="B67">
        <f t="shared" si="7"/>
        <v>31.349852112501335</v>
      </c>
      <c r="C67">
        <f t="shared" si="10"/>
        <v>19.729885408928769</v>
      </c>
      <c r="D67">
        <f t="shared" si="11"/>
        <v>11.839484601520819</v>
      </c>
    </row>
    <row r="68" spans="1:4" x14ac:dyDescent="0.25">
      <c r="A68">
        <v>0.48</v>
      </c>
      <c r="B68">
        <f t="shared" si="7"/>
        <v>31.321496309839521</v>
      </c>
      <c r="C68">
        <f t="shared" si="10"/>
        <v>19.696349113381725</v>
      </c>
      <c r="D68">
        <f t="shared" si="11"/>
        <v>11.806979248248153</v>
      </c>
    </row>
    <row r="69" spans="1:4" x14ac:dyDescent="0.25">
      <c r="A69">
        <v>0.49</v>
      </c>
      <c r="B69">
        <f t="shared" si="7"/>
        <v>31.293115922283608</v>
      </c>
      <c r="C69">
        <f t="shared" si="10"/>
        <v>19.662776884157243</v>
      </c>
      <c r="D69">
        <f t="shared" si="11"/>
        <v>11.774450657767758</v>
      </c>
    </row>
    <row r="70" spans="1:4" x14ac:dyDescent="0.25">
      <c r="A70">
        <v>0.5</v>
      </c>
      <c r="B70">
        <f t="shared" si="7"/>
        <v>31.264710891994312</v>
      </c>
      <c r="C70">
        <f t="shared" si="10"/>
        <v>19.629168588314613</v>
      </c>
      <c r="D70">
        <f t="shared" si="11"/>
        <v>11.74189878237503</v>
      </c>
    </row>
    <row r="71" spans="1:4" x14ac:dyDescent="0.25">
      <c r="A71">
        <v>0.51</v>
      </c>
      <c r="B71">
        <f t="shared" si="7"/>
        <v>31.236281160920253</v>
      </c>
      <c r="C71">
        <f t="shared" si="10"/>
        <v>19.595524091978834</v>
      </c>
      <c r="D71">
        <f t="shared" si="11"/>
        <v>11.709323574226442</v>
      </c>
    </row>
    <row r="72" spans="1:4" x14ac:dyDescent="0.25">
      <c r="A72">
        <v>0.52</v>
      </c>
      <c r="B72">
        <f t="shared" si="7"/>
        <v>31.207826670797328</v>
      </c>
      <c r="C72">
        <f t="shared" si="10"/>
        <v>19.561843260331386</v>
      </c>
      <c r="D72">
        <f t="shared" si="11"/>
        <v>11.67672498533994</v>
      </c>
    </row>
    <row r="73" spans="1:4" x14ac:dyDescent="0.25">
      <c r="A73">
        <v>0.53</v>
      </c>
      <c r="B73">
        <f t="shared" si="7"/>
        <v>31.179347363148374</v>
      </c>
      <c r="C73">
        <f t="shared" si="10"/>
        <v>19.528125957600693</v>
      </c>
      <c r="D73">
        <f t="shared" si="11"/>
        <v>11.644102967595234</v>
      </c>
    </row>
    <row r="74" spans="1:4" x14ac:dyDescent="0.25">
      <c r="A74">
        <v>0.54</v>
      </c>
      <c r="B74">
        <f t="shared" si="7"/>
        <v>31.150843179282671</v>
      </c>
      <c r="C74">
        <f t="shared" si="10"/>
        <v>19.494372047052543</v>
      </c>
      <c r="D74">
        <f t="shared" si="11"/>
        <v>11.611457472734273</v>
      </c>
    </row>
    <row r="75" spans="1:4" x14ac:dyDescent="0.25">
      <c r="A75">
        <v>0.55000000000000004</v>
      </c>
      <c r="B75">
        <f t="shared" si="7"/>
        <v>31.122314060295562</v>
      </c>
      <c r="C75">
        <f t="shared" si="10"/>
        <v>19.460581390980433</v>
      </c>
      <c r="D75">
        <f t="shared" si="11"/>
        <v>11.578788452361646</v>
      </c>
    </row>
    <row r="76" spans="1:4" x14ac:dyDescent="0.25">
      <c r="A76">
        <v>0.56000000000000005</v>
      </c>
      <c r="B76">
        <f t="shared" si="7"/>
        <v>31.093759947068051</v>
      </c>
      <c r="C76">
        <f t="shared" si="10"/>
        <v>19.426753850695668</v>
      </c>
      <c r="D76">
        <f t="shared" si="11"/>
        <v>11.546095857945014</v>
      </c>
    </row>
    <row r="77" spans="1:4" x14ac:dyDescent="0.25">
      <c r="A77">
        <v>0.56999999999999995</v>
      </c>
      <c r="B77">
        <f t="shared" si="7"/>
        <v>31.065180780266317</v>
      </c>
      <c r="C77">
        <f t="shared" si="10"/>
        <v>19.392889286517438</v>
      </c>
      <c r="D77">
        <f t="shared" si="11"/>
        <v>11.513379640815597</v>
      </c>
    </row>
    <row r="78" spans="1:4" x14ac:dyDescent="0.25">
      <c r="A78">
        <v>0.57999999999999996</v>
      </c>
      <c r="B78">
        <f t="shared" si="7"/>
        <v>31.036576500341475</v>
      </c>
      <c r="C78">
        <f t="shared" si="10"/>
        <v>19.358987557762706</v>
      </c>
      <c r="D78">
        <f t="shared" si="11"/>
        <v>11.48063975216871</v>
      </c>
    </row>
    <row r="79" spans="1:4" x14ac:dyDescent="0.25">
      <c r="A79">
        <v>0.59</v>
      </c>
      <c r="B79">
        <f t="shared" si="7"/>
        <v>31.007947047529079</v>
      </c>
      <c r="C79">
        <f t="shared" si="10"/>
        <v>19.325048522735962</v>
      </c>
      <c r="D79">
        <f t="shared" si="11"/>
        <v>11.447876143064235</v>
      </c>
    </row>
    <row r="80" spans="1:4" x14ac:dyDescent="0.25">
      <c r="A80">
        <v>0.6</v>
      </c>
      <c r="B80">
        <f t="shared" si="7"/>
        <v>30.979292361848881</v>
      </c>
      <c r="C80">
        <f t="shared" si="10"/>
        <v>19.29107203871893</v>
      </c>
      <c r="D80">
        <f t="shared" si="11"/>
        <v>11.415088764427274</v>
      </c>
    </row>
    <row r="81" spans="1:4" x14ac:dyDescent="0.25">
      <c r="A81">
        <v>0.61</v>
      </c>
      <c r="B81">
        <f t="shared" si="7"/>
        <v>30.950612383104421</v>
      </c>
      <c r="C81">
        <f t="shared" si="10"/>
        <v>19.257057961959958</v>
      </c>
      <c r="D81">
        <f t="shared" si="11"/>
        <v>11.382277567048662</v>
      </c>
    </row>
    <row r="82" spans="1:4" x14ac:dyDescent="0.25">
      <c r="A82">
        <v>0.62</v>
      </c>
      <c r="B82">
        <f t="shared" si="7"/>
        <v>30.921907050882762</v>
      </c>
      <c r="C82">
        <f t="shared" si="10"/>
        <v>19.223006147663476</v>
      </c>
      <c r="D82">
        <f t="shared" si="11"/>
        <v>11.349442501585644</v>
      </c>
    </row>
    <row r="83" spans="1:4" x14ac:dyDescent="0.25">
      <c r="A83">
        <v>0.63</v>
      </c>
      <c r="B83">
        <f t="shared" si="7"/>
        <v>30.893176304554199</v>
      </c>
      <c r="C83">
        <f t="shared" si="10"/>
        <v>19.188916449979175</v>
      </c>
      <c r="D83">
        <f t="shared" si="11"/>
        <v>11.316583518562549</v>
      </c>
    </row>
    <row r="84" spans="1:4" x14ac:dyDescent="0.25">
      <c r="A84">
        <v>0.64</v>
      </c>
      <c r="B84">
        <f t="shared" si="7"/>
        <v>30.864420083271924</v>
      </c>
      <c r="C84">
        <f t="shared" si="10"/>
        <v>19.154788721991086</v>
      </c>
      <c r="D84">
        <f t="shared" si="11"/>
        <v>11.283700568371449</v>
      </c>
    </row>
    <row r="85" spans="1:4" x14ac:dyDescent="0.25">
      <c r="A85">
        <v>0.65</v>
      </c>
      <c r="B85">
        <f t="shared" ref="B85:B148" si="12">BSPrice($B$2,80,$B$4,$B$5,4-A85)</f>
        <v>30.8356383259718</v>
      </c>
      <c r="C85">
        <f t="shared" si="10"/>
        <v>19.120622815706501</v>
      </c>
      <c r="D85">
        <f t="shared" si="11"/>
        <v>11.25079360127288</v>
      </c>
    </row>
    <row r="86" spans="1:4" x14ac:dyDescent="0.25">
      <c r="A86">
        <v>0.66</v>
      </c>
      <c r="B86">
        <f t="shared" si="12"/>
        <v>30.806830971372175</v>
      </c>
      <c r="C86">
        <f t="shared" si="10"/>
        <v>19.086418582044772</v>
      </c>
      <c r="D86">
        <f t="shared" si="11"/>
        <v>11.217862567396681</v>
      </c>
    </row>
    <row r="87" spans="1:4" x14ac:dyDescent="0.25">
      <c r="A87">
        <v>0.67</v>
      </c>
      <c r="B87">
        <f t="shared" si="12"/>
        <v>30.777997957973582</v>
      </c>
      <c r="C87">
        <f t="shared" si="10"/>
        <v>19.052175870825945</v>
      </c>
      <c r="D87">
        <f t="shared" si="11"/>
        <v>11.184907416742705</v>
      </c>
    </row>
    <row r="88" spans="1:4" x14ac:dyDescent="0.25">
      <c r="A88">
        <v>0.68</v>
      </c>
      <c r="B88">
        <f t="shared" si="12"/>
        <v>30.749139224058577</v>
      </c>
      <c r="C88">
        <f t="shared" si="10"/>
        <v>19.017894530759179</v>
      </c>
      <c r="D88">
        <f t="shared" si="11"/>
        <v>11.151928099181694</v>
      </c>
    </row>
    <row r="89" spans="1:4" x14ac:dyDescent="0.25">
      <c r="A89">
        <v>0.69</v>
      </c>
      <c r="B89">
        <f t="shared" si="12"/>
        <v>30.720254707691545</v>
      </c>
      <c r="C89">
        <f t="shared" si="10"/>
        <v>18.98357440943116</v>
      </c>
      <c r="D89">
        <f t="shared" si="11"/>
        <v>11.118924564456192</v>
      </c>
    </row>
    <row r="90" spans="1:4" x14ac:dyDescent="0.25">
      <c r="A90">
        <v>0.7</v>
      </c>
      <c r="B90">
        <f t="shared" si="12"/>
        <v>30.691344346718591</v>
      </c>
      <c r="C90">
        <f t="shared" si="10"/>
        <v>18.949215353294203</v>
      </c>
      <c r="D90">
        <f t="shared" si="11"/>
        <v>11.085896762181402</v>
      </c>
    </row>
    <row r="91" spans="1:4" x14ac:dyDescent="0.25">
      <c r="A91">
        <v>0.71</v>
      </c>
      <c r="B91">
        <f t="shared" si="12"/>
        <v>30.662408078767331</v>
      </c>
      <c r="C91">
        <f t="shared" si="10"/>
        <v>18.914817207654234</v>
      </c>
      <c r="D91">
        <f t="shared" si="11"/>
        <v>11.052844641846173</v>
      </c>
    </row>
    <row r="92" spans="1:4" x14ac:dyDescent="0.25">
      <c r="A92">
        <v>0.72</v>
      </c>
      <c r="B92">
        <f t="shared" si="12"/>
        <v>30.633445841246886</v>
      </c>
      <c r="C92">
        <f t="shared" si="10"/>
        <v>18.880379816658692</v>
      </c>
      <c r="D92">
        <f t="shared" si="11"/>
        <v>11.019768152814001</v>
      </c>
    </row>
    <row r="93" spans="1:4" x14ac:dyDescent="0.25">
      <c r="A93">
        <v>0.73</v>
      </c>
      <c r="B93">
        <f t="shared" si="12"/>
        <v>30.604457571347712</v>
      </c>
      <c r="C93">
        <f t="shared" si="10"/>
        <v>18.845903023284148</v>
      </c>
      <c r="D93">
        <f t="shared" si="11"/>
        <v>10.986667244324051</v>
      </c>
    </row>
    <row r="94" spans="1:4" x14ac:dyDescent="0.25">
      <c r="A94">
        <v>0.74</v>
      </c>
      <c r="B94">
        <f t="shared" si="12"/>
        <v>30.57544320604157</v>
      </c>
      <c r="C94">
        <f t="shared" si="10"/>
        <v>18.811386669323792</v>
      </c>
      <c r="D94">
        <f t="shared" si="11"/>
        <v>10.95354186549226</v>
      </c>
    </row>
    <row r="95" spans="1:4" x14ac:dyDescent="0.25">
      <c r="A95">
        <v>0.75</v>
      </c>
      <c r="B95">
        <f t="shared" si="12"/>
        <v>30.54640268208151</v>
      </c>
      <c r="C95">
        <f t="shared" si="10"/>
        <v>18.776830595374843</v>
      </c>
      <c r="D95">
        <f t="shared" si="11"/>
        <v>10.920391965312476</v>
      </c>
    </row>
    <row r="96" spans="1:4" x14ac:dyDescent="0.25">
      <c r="A96">
        <v>0.76</v>
      </c>
      <c r="B96">
        <f t="shared" si="12"/>
        <v>30.517335936001853</v>
      </c>
      <c r="C96">
        <f t="shared" si="10"/>
        <v>18.742234640825608</v>
      </c>
      <c r="D96">
        <f t="shared" si="11"/>
        <v>10.88721749265757</v>
      </c>
    </row>
    <row r="97" spans="1:4" x14ac:dyDescent="0.25">
      <c r="A97">
        <v>0.77</v>
      </c>
      <c r="B97">
        <f t="shared" si="12"/>
        <v>30.488242904118191</v>
      </c>
      <c r="C97">
        <f t="shared" si="10"/>
        <v>18.707598643842484</v>
      </c>
      <c r="D97">
        <f t="shared" si="11"/>
        <v>10.854018396280734</v>
      </c>
    </row>
    <row r="98" spans="1:4" x14ac:dyDescent="0.25">
      <c r="A98">
        <v>0.78</v>
      </c>
      <c r="B98">
        <f t="shared" si="12"/>
        <v>30.459123522527495</v>
      </c>
      <c r="C98">
        <f t="shared" si="10"/>
        <v>18.672922441356832</v>
      </c>
      <c r="D98">
        <f t="shared" si="11"/>
        <v>10.820794624816761</v>
      </c>
    </row>
    <row r="99" spans="1:4" x14ac:dyDescent="0.25">
      <c r="A99">
        <v>0.79</v>
      </c>
      <c r="B99">
        <f t="shared" si="12"/>
        <v>30.429977727108152</v>
      </c>
      <c r="C99">
        <f t="shared" si="10"/>
        <v>18.638205869051408</v>
      </c>
      <c r="D99">
        <f t="shared" si="11"/>
        <v>10.78754612678326</v>
      </c>
    </row>
    <row r="100" spans="1:4" x14ac:dyDescent="0.25">
      <c r="A100">
        <v>0.8</v>
      </c>
      <c r="B100">
        <f t="shared" si="12"/>
        <v>30.4008054535201</v>
      </c>
      <c r="C100">
        <f t="shared" si="10"/>
        <v>18.603448761347011</v>
      </c>
      <c r="D100">
        <f t="shared" si="11"/>
        <v>10.754272850582129</v>
      </c>
    </row>
    <row r="101" spans="1:4" x14ac:dyDescent="0.25">
      <c r="A101">
        <v>0.81</v>
      </c>
      <c r="B101">
        <f t="shared" si="12"/>
        <v>30.371606637204909</v>
      </c>
      <c r="C101">
        <f t="shared" si="10"/>
        <v>18.568650951388499</v>
      </c>
      <c r="D101">
        <f t="shared" si="11"/>
        <v>10.720974744500966</v>
      </c>
    </row>
    <row r="102" spans="1:4" x14ac:dyDescent="0.25">
      <c r="A102">
        <v>0.82</v>
      </c>
      <c r="B102">
        <f t="shared" si="12"/>
        <v>30.342381213386069</v>
      </c>
      <c r="C102">
        <f t="shared" si="10"/>
        <v>18.533812271030961</v>
      </c>
      <c r="D102">
        <f t="shared" si="11"/>
        <v>10.68765175671451</v>
      </c>
    </row>
    <row r="103" spans="1:4" x14ac:dyDescent="0.25">
      <c r="A103">
        <v>0.83</v>
      </c>
      <c r="B103">
        <f t="shared" si="12"/>
        <v>30.313129117069089</v>
      </c>
      <c r="C103">
        <f t="shared" si="10"/>
        <v>18.498932550825518</v>
      </c>
      <c r="D103">
        <f t="shared" si="11"/>
        <v>10.654303835286214</v>
      </c>
    </row>
    <row r="104" spans="1:4" x14ac:dyDescent="0.25">
      <c r="A104">
        <v>0.84</v>
      </c>
      <c r="B104">
        <f t="shared" si="12"/>
        <v>30.283850283041808</v>
      </c>
      <c r="C104">
        <f t="shared" si="10"/>
        <v>18.464011620004936</v>
      </c>
      <c r="D104">
        <f t="shared" si="11"/>
        <v>10.620930928169813</v>
      </c>
    </row>
    <row r="105" spans="1:4" x14ac:dyDescent="0.25">
      <c r="A105">
        <v>0.85</v>
      </c>
      <c r="B105">
        <f t="shared" si="12"/>
        <v>30.254544645874638</v>
      </c>
      <c r="C105">
        <f t="shared" si="10"/>
        <v>18.4290493064691</v>
      </c>
      <c r="D105">
        <f t="shared" si="11"/>
        <v>10.587532983210977</v>
      </c>
    </row>
    <row r="106" spans="1:4" x14ac:dyDescent="0.25">
      <c r="A106">
        <v>0.86</v>
      </c>
      <c r="B106">
        <f t="shared" si="12"/>
        <v>30.225212139920895</v>
      </c>
      <c r="C106">
        <f t="shared" si="10"/>
        <v>18.39404543677022</v>
      </c>
      <c r="D106">
        <f t="shared" si="11"/>
        <v>10.554109948149065</v>
      </c>
    </row>
    <row r="107" spans="1:4" x14ac:dyDescent="0.25">
      <c r="A107">
        <v>0.87</v>
      </c>
      <c r="B107">
        <f t="shared" si="12"/>
        <v>30.195852699317175</v>
      </c>
      <c r="C107">
        <f t="shared" si="10"/>
        <v>18.358999836097841</v>
      </c>
      <c r="D107">
        <f t="shared" si="11"/>
        <v>10.520661770618828</v>
      </c>
    </row>
    <row r="108" spans="1:4" x14ac:dyDescent="0.25">
      <c r="A108">
        <v>0.88</v>
      </c>
      <c r="B108">
        <f t="shared" si="12"/>
        <v>30.166466257983672</v>
      </c>
      <c r="C108">
        <f t="shared" si="10"/>
        <v>18.323912328263649</v>
      </c>
      <c r="D108">
        <f t="shared" si="11"/>
        <v>10.487188398152286</v>
      </c>
    </row>
    <row r="109" spans="1:4" x14ac:dyDescent="0.25">
      <c r="A109">
        <v>0.89</v>
      </c>
      <c r="B109">
        <f t="shared" si="12"/>
        <v>30.137052749624672</v>
      </c>
      <c r="C109">
        <f t="shared" si="10"/>
        <v>18.288782735686041</v>
      </c>
      <c r="D109">
        <f t="shared" si="11"/>
        <v>10.45368977818066</v>
      </c>
    </row>
    <row r="110" spans="1:4" x14ac:dyDescent="0.25">
      <c r="A110">
        <v>0.9</v>
      </c>
      <c r="B110">
        <f t="shared" si="12"/>
        <v>30.107612107729008</v>
      </c>
      <c r="C110">
        <f t="shared" si="10"/>
        <v>18.253610879374495</v>
      </c>
      <c r="D110">
        <f t="shared" si="11"/>
        <v>10.420165858036263</v>
      </c>
    </row>
    <row r="111" spans="1:4" x14ac:dyDescent="0.25">
      <c r="A111">
        <v>0.91</v>
      </c>
      <c r="B111">
        <f t="shared" si="12"/>
        <v>30.078144265570604</v>
      </c>
      <c r="C111">
        <f t="shared" si="10"/>
        <v>18.218396578913708</v>
      </c>
      <c r="D111">
        <f t="shared" si="11"/>
        <v>10.386616584954613</v>
      </c>
    </row>
    <row r="112" spans="1:4" x14ac:dyDescent="0.25">
      <c r="A112">
        <v>0.92</v>
      </c>
      <c r="B112">
        <f t="shared" si="12"/>
        <v>30.048649156208935</v>
      </c>
      <c r="C112">
        <f t="shared" si="10"/>
        <v>18.183139652447444</v>
      </c>
      <c r="D112">
        <f t="shared" si="11"/>
        <v>10.353041906076506</v>
      </c>
    </row>
    <row r="113" spans="1:4" x14ac:dyDescent="0.25">
      <c r="A113">
        <v>0.93</v>
      </c>
      <c r="B113">
        <f t="shared" si="12"/>
        <v>30.019126712489779</v>
      </c>
      <c r="C113">
        <f t="shared" si="10"/>
        <v>18.147839916662267</v>
      </c>
      <c r="D113">
        <f t="shared" si="11"/>
        <v>10.31944176845019</v>
      </c>
    </row>
    <row r="114" spans="1:4" x14ac:dyDescent="0.25">
      <c r="A114">
        <v>0.94</v>
      </c>
      <c r="B114">
        <f t="shared" si="12"/>
        <v>29.989576867045752</v>
      </c>
      <c r="C114">
        <f t="shared" si="10"/>
        <v>18.112497186770945</v>
      </c>
      <c r="D114">
        <f t="shared" si="11"/>
        <v>10.285816119033656</v>
      </c>
    </row>
    <row r="115" spans="1:4" x14ac:dyDescent="0.25">
      <c r="A115">
        <v>0.95</v>
      </c>
      <c r="B115">
        <f t="shared" si="12"/>
        <v>29.959999552297031</v>
      </c>
      <c r="C115">
        <f t="shared" si="10"/>
        <v>18.077111276495568</v>
      </c>
      <c r="D115">
        <f t="shared" si="11"/>
        <v>10.25216490469694</v>
      </c>
    </row>
    <row r="116" spans="1:4" x14ac:dyDescent="0.25">
      <c r="A116">
        <v>0.96</v>
      </c>
      <c r="B116">
        <f t="shared" si="12"/>
        <v>29.930394700452137</v>
      </c>
      <c r="C116">
        <f t="shared" si="10"/>
        <v>18.041681998050585</v>
      </c>
      <c r="D116">
        <f t="shared" si="11"/>
        <v>10.218488072224536</v>
      </c>
    </row>
    <row r="117" spans="1:4" x14ac:dyDescent="0.25">
      <c r="A117">
        <v>0.97</v>
      </c>
      <c r="B117">
        <f t="shared" si="12"/>
        <v>29.90076224350867</v>
      </c>
      <c r="C117">
        <f t="shared" si="10"/>
        <v>18.006209162125412</v>
      </c>
      <c r="D117">
        <f t="shared" si="11"/>
        <v>10.184785568317892</v>
      </c>
    </row>
    <row r="118" spans="1:4" x14ac:dyDescent="0.25">
      <c r="A118">
        <v>0.98</v>
      </c>
      <c r="B118">
        <f t="shared" si="12"/>
        <v>29.871102113254235</v>
      </c>
      <c r="C118">
        <f t="shared" si="10"/>
        <v>17.970692577866849</v>
      </c>
      <c r="D118">
        <f t="shared" si="11"/>
        <v>10.151057339598012</v>
      </c>
    </row>
    <row r="119" spans="1:4" x14ac:dyDescent="0.25">
      <c r="A119">
        <v>0.99</v>
      </c>
      <c r="B119">
        <f t="shared" si="12"/>
        <v>29.84141424126727</v>
      </c>
      <c r="C119">
        <f t="shared" si="10"/>
        <v>17.935132052861324</v>
      </c>
      <c r="D119">
        <f t="shared" si="11"/>
        <v>10.117303332608092</v>
      </c>
    </row>
    <row r="120" spans="1:4" x14ac:dyDescent="0.25">
      <c r="A120">
        <v>1</v>
      </c>
      <c r="B120">
        <f t="shared" si="12"/>
        <v>29.811698558918089</v>
      </c>
      <c r="C120">
        <f t="shared" si="10"/>
        <v>17.899527393116696</v>
      </c>
      <c r="D120">
        <f t="shared" si="11"/>
        <v>10.08352349381626</v>
      </c>
    </row>
    <row r="121" spans="1:4" x14ac:dyDescent="0.25">
      <c r="A121">
        <v>1.01</v>
      </c>
      <c r="B121">
        <f t="shared" si="12"/>
        <v>29.781954997369812</v>
      </c>
      <c r="C121">
        <f t="shared" si="10"/>
        <v>17.863878403043923</v>
      </c>
      <c r="D121">
        <f t="shared" si="11"/>
        <v>10.049717769618404</v>
      </c>
    </row>
    <row r="122" spans="1:4" x14ac:dyDescent="0.25">
      <c r="A122">
        <v>1.02</v>
      </c>
      <c r="B122">
        <f t="shared" si="12"/>
        <v>29.752183487579501</v>
      </c>
      <c r="C122">
        <f t="shared" si="10"/>
        <v>17.828184885438407</v>
      </c>
      <c r="D122">
        <f t="shared" si="11"/>
        <v>10.015886106341181</v>
      </c>
    </row>
    <row r="123" spans="1:4" x14ac:dyDescent="0.25">
      <c r="A123">
        <v>1.03</v>
      </c>
      <c r="B123">
        <f t="shared" si="12"/>
        <v>29.722383960299211</v>
      </c>
      <c r="C123">
        <f t="shared" ref="C123:C186" si="13">BSPrice($B$2,100,$B$4,$B$5,4-A123)</f>
        <v>17.792446641461044</v>
      </c>
      <c r="D123">
        <f t="shared" ref="D123:D186" si="14">BSPrice($B$2,120,$B$4,$B$5,4-A123)</f>
        <v>9.9820284502449166</v>
      </c>
    </row>
    <row r="124" spans="1:4" x14ac:dyDescent="0.25">
      <c r="A124">
        <v>1.04</v>
      </c>
      <c r="B124">
        <f t="shared" si="12"/>
        <v>29.692556346077367</v>
      </c>
      <c r="C124">
        <f t="shared" si="13"/>
        <v>17.756663470619049</v>
      </c>
      <c r="D124">
        <f t="shared" si="14"/>
        <v>9.9481447475268698</v>
      </c>
    </row>
    <row r="125" spans="1:4" x14ac:dyDescent="0.25">
      <c r="A125">
        <v>1.05</v>
      </c>
      <c r="B125">
        <f t="shared" si="12"/>
        <v>29.662700575259809</v>
      </c>
      <c r="C125">
        <f t="shared" si="13"/>
        <v>17.720835170746383</v>
      </c>
      <c r="D125">
        <f t="shared" si="14"/>
        <v>9.9142349443243258</v>
      </c>
    </row>
    <row r="126" spans="1:4" x14ac:dyDescent="0.25">
      <c r="A126">
        <v>1.06</v>
      </c>
      <c r="B126">
        <f t="shared" si="12"/>
        <v>29.632816577991257</v>
      </c>
      <c r="C126">
        <f t="shared" si="13"/>
        <v>17.684961537983934</v>
      </c>
      <c r="D126">
        <f t="shared" si="14"/>
        <v>9.880298986718012</v>
      </c>
    </row>
    <row r="127" spans="1:4" x14ac:dyDescent="0.25">
      <c r="A127">
        <v>1.07</v>
      </c>
      <c r="B127">
        <f t="shared" si="12"/>
        <v>29.602904284216645</v>
      </c>
      <c r="C127">
        <f t="shared" si="13"/>
        <v>17.649042366759524</v>
      </c>
      <c r="D127">
        <f t="shared" si="14"/>
        <v>9.8463368207354804</v>
      </c>
    </row>
    <row r="128" spans="1:4" x14ac:dyDescent="0.25">
      <c r="A128">
        <v>1.08</v>
      </c>
      <c r="B128">
        <f t="shared" si="12"/>
        <v>29.572963623682668</v>
      </c>
      <c r="C128">
        <f t="shared" si="13"/>
        <v>17.61307744976736</v>
      </c>
      <c r="D128">
        <f t="shared" si="14"/>
        <v>9.8123483923546928</v>
      </c>
    </row>
    <row r="129" spans="1:4" x14ac:dyDescent="0.25">
      <c r="A129">
        <v>1.0900000000000001</v>
      </c>
      <c r="B129">
        <f t="shared" si="12"/>
        <v>29.542994525939211</v>
      </c>
      <c r="C129">
        <f t="shared" si="13"/>
        <v>17.577066577947321</v>
      </c>
      <c r="D129">
        <f t="shared" si="14"/>
        <v>9.778333647507619</v>
      </c>
    </row>
    <row r="130" spans="1:4" x14ac:dyDescent="0.25">
      <c r="A130">
        <v>1.1000000000000001</v>
      </c>
      <c r="B130">
        <f t="shared" si="12"/>
        <v>29.512996920341013</v>
      </c>
      <c r="C130">
        <f t="shared" si="13"/>
        <v>17.541009540463971</v>
      </c>
      <c r="D130">
        <f t="shared" si="14"/>
        <v>9.744292532084069</v>
      </c>
    </row>
    <row r="131" spans="1:4" x14ac:dyDescent="0.25">
      <c r="A131">
        <v>1.1100000000000001</v>
      </c>
      <c r="B131">
        <f t="shared" si="12"/>
        <v>29.482970736049371</v>
      </c>
      <c r="C131">
        <f t="shared" si="13"/>
        <v>17.504906124685057</v>
      </c>
      <c r="D131">
        <f t="shared" si="14"/>
        <v>9.7102249919354886</v>
      </c>
    </row>
    <row r="132" spans="1:4" x14ac:dyDescent="0.25">
      <c r="A132">
        <v>1.1200000000000001</v>
      </c>
      <c r="B132">
        <f t="shared" si="12"/>
        <v>29.452915902033904</v>
      </c>
      <c r="C132">
        <f t="shared" si="13"/>
        <v>17.468756116159977</v>
      </c>
      <c r="D132">
        <f t="shared" si="14"/>
        <v>9.6761309728790863</v>
      </c>
    </row>
    <row r="133" spans="1:4" x14ac:dyDescent="0.25">
      <c r="A133">
        <v>1.1299999999999999</v>
      </c>
      <c r="B133">
        <f t="shared" si="12"/>
        <v>29.422832347074383</v>
      </c>
      <c r="C133">
        <f t="shared" si="13"/>
        <v>17.4325592985975</v>
      </c>
      <c r="D133">
        <f t="shared" si="14"/>
        <v>9.6420104207018458</v>
      </c>
    </row>
    <row r="134" spans="1:4" x14ac:dyDescent="0.25">
      <c r="A134">
        <v>1.1399999999999999</v>
      </c>
      <c r="B134">
        <f t="shared" si="12"/>
        <v>29.392719999762633</v>
      </c>
      <c r="C134">
        <f t="shared" si="13"/>
        <v>17.396315453843496</v>
      </c>
      <c r="D134">
        <f t="shared" si="14"/>
        <v>9.607863281164855</v>
      </c>
    </row>
    <row r="135" spans="1:4" x14ac:dyDescent="0.25">
      <c r="A135">
        <v>1.1499999999999999</v>
      </c>
      <c r="B135">
        <f t="shared" si="12"/>
        <v>29.362578788504671</v>
      </c>
      <c r="C135">
        <f t="shared" si="13"/>
        <v>17.360024361858251</v>
      </c>
      <c r="D135">
        <f t="shared" si="14"/>
        <v>9.5736895000076938</v>
      </c>
    </row>
    <row r="136" spans="1:4" x14ac:dyDescent="0.25">
      <c r="A136">
        <v>1.1599999999999999</v>
      </c>
      <c r="B136">
        <f t="shared" si="12"/>
        <v>29.332408641522623</v>
      </c>
      <c r="C136">
        <f t="shared" si="13"/>
        <v>17.323685800693166</v>
      </c>
      <c r="D136">
        <f t="shared" si="14"/>
        <v>9.5394890229529068</v>
      </c>
    </row>
    <row r="137" spans="1:4" x14ac:dyDescent="0.25">
      <c r="A137">
        <v>1.17</v>
      </c>
      <c r="B137">
        <f t="shared" si="12"/>
        <v>29.302209486857073</v>
      </c>
      <c r="C137">
        <f t="shared" si="13"/>
        <v>17.287299546467434</v>
      </c>
      <c r="D137">
        <f t="shared" si="14"/>
        <v>9.5052617957107373</v>
      </c>
    </row>
    <row r="138" spans="1:4" x14ac:dyDescent="0.25">
      <c r="A138">
        <v>1.18</v>
      </c>
      <c r="B138">
        <f t="shared" si="12"/>
        <v>29.271981252369358</v>
      </c>
      <c r="C138">
        <f t="shared" si="13"/>
        <v>17.250865373344112</v>
      </c>
      <c r="D138">
        <f t="shared" si="14"/>
        <v>9.4710077639838808</v>
      </c>
    </row>
    <row r="139" spans="1:4" x14ac:dyDescent="0.25">
      <c r="A139">
        <v>1.19</v>
      </c>
      <c r="B139">
        <f t="shared" si="12"/>
        <v>29.241723865743818</v>
      </c>
      <c r="C139">
        <f t="shared" si="13"/>
        <v>17.21438305350593</v>
      </c>
      <c r="D139">
        <f t="shared" si="14"/>
        <v>9.4367268734724643</v>
      </c>
    </row>
    <row r="140" spans="1:4" x14ac:dyDescent="0.25">
      <c r="A140">
        <v>1.2</v>
      </c>
      <c r="B140">
        <f t="shared" si="12"/>
        <v>29.211437254490409</v>
      </c>
      <c r="C140">
        <f t="shared" si="13"/>
        <v>17.177852357130675</v>
      </c>
      <c r="D140">
        <f t="shared" si="14"/>
        <v>9.4024190698791372</v>
      </c>
    </row>
    <row r="141" spans="1:4" x14ac:dyDescent="0.25">
      <c r="A141">
        <v>1.21</v>
      </c>
      <c r="B141">
        <f t="shared" si="12"/>
        <v>29.181121345947254</v>
      </c>
      <c r="C141">
        <f t="shared" si="13"/>
        <v>17.141273052366131</v>
      </c>
      <c r="D141">
        <f t="shared" si="14"/>
        <v>9.3680842989143294</v>
      </c>
    </row>
    <row r="142" spans="1:4" x14ac:dyDescent="0.25">
      <c r="A142">
        <v>1.22</v>
      </c>
      <c r="B142">
        <f t="shared" si="12"/>
        <v>29.150776067283324</v>
      </c>
      <c r="C142">
        <f t="shared" si="13"/>
        <v>17.104644905304678</v>
      </c>
      <c r="D142">
        <f t="shared" si="14"/>
        <v>9.3337225063017062</v>
      </c>
    </row>
    <row r="143" spans="1:4" x14ac:dyDescent="0.25">
      <c r="A143">
        <v>1.23</v>
      </c>
      <c r="B143">
        <f t="shared" si="12"/>
        <v>29.120401345501264</v>
      </c>
      <c r="C143">
        <f t="shared" si="13"/>
        <v>17.067967679957516</v>
      </c>
      <c r="D143">
        <f t="shared" si="14"/>
        <v>9.2993336377836737</v>
      </c>
    </row>
    <row r="144" spans="1:4" x14ac:dyDescent="0.25">
      <c r="A144">
        <v>1.24</v>
      </c>
      <c r="B144">
        <f t="shared" si="12"/>
        <v>29.089997107440265</v>
      </c>
      <c r="C144">
        <f t="shared" si="13"/>
        <v>17.031241138228332</v>
      </c>
      <c r="D144">
        <f t="shared" si="14"/>
        <v>9.2649176391271943</v>
      </c>
    </row>
    <row r="145" spans="1:4" x14ac:dyDescent="0.25">
      <c r="A145">
        <v>1.25</v>
      </c>
      <c r="B145">
        <f t="shared" si="12"/>
        <v>29.059563279779137</v>
      </c>
      <c r="C145">
        <f t="shared" si="13"/>
        <v>16.994465039886709</v>
      </c>
      <c r="D145">
        <f t="shared" si="14"/>
        <v>9.2304744561296967</v>
      </c>
    </row>
    <row r="146" spans="1:4" x14ac:dyDescent="0.25">
      <c r="A146">
        <v>1.26</v>
      </c>
      <c r="B146">
        <f t="shared" si="12"/>
        <v>29.029099789039435</v>
      </c>
      <c r="C146">
        <f t="shared" si="13"/>
        <v>16.957639142540913</v>
      </c>
      <c r="D146">
        <f t="shared" si="14"/>
        <v>9.196004034625135</v>
      </c>
    </row>
    <row r="147" spans="1:4" x14ac:dyDescent="0.25">
      <c r="A147">
        <v>1.27</v>
      </c>
      <c r="B147">
        <f t="shared" si="12"/>
        <v>28.998606561588709</v>
      </c>
      <c r="C147">
        <f t="shared" si="13"/>
        <v>16.920763201610455</v>
      </c>
      <c r="D147">
        <f t="shared" si="14"/>
        <v>9.1615063204903304</v>
      </c>
    </row>
    <row r="148" spans="1:4" x14ac:dyDescent="0.25">
      <c r="A148">
        <v>1.28</v>
      </c>
      <c r="B148">
        <f t="shared" si="12"/>
        <v>28.968083523643973</v>
      </c>
      <c r="C148">
        <f t="shared" si="13"/>
        <v>16.883836970297967</v>
      </c>
      <c r="D148">
        <f t="shared" si="14"/>
        <v>9.1269812596513749</v>
      </c>
    </row>
    <row r="149" spans="1:4" x14ac:dyDescent="0.25">
      <c r="A149">
        <v>1.29</v>
      </c>
      <c r="B149">
        <f t="shared" ref="B149:B212" si="15">BSPrice($B$2,80,$B$4,$B$5,4-A149)</f>
        <v>28.937530601275142</v>
      </c>
      <c r="C149">
        <f t="shared" si="13"/>
        <v>16.846860199560815</v>
      </c>
      <c r="D149">
        <f t="shared" si="14"/>
        <v>9.0924287980903902</v>
      </c>
    </row>
    <row r="150" spans="1:4" x14ac:dyDescent="0.25">
      <c r="A150">
        <v>1.3</v>
      </c>
      <c r="B150">
        <f t="shared" si="15"/>
        <v>28.90694772040867</v>
      </c>
      <c r="C150">
        <f t="shared" si="13"/>
        <v>16.809832638082113</v>
      </c>
      <c r="D150">
        <f t="shared" si="14"/>
        <v>9.0578488818522729</v>
      </c>
    </row>
    <row r="151" spans="1:4" x14ac:dyDescent="0.25">
      <c r="A151">
        <v>1.31</v>
      </c>
      <c r="B151">
        <f t="shared" si="15"/>
        <v>28.87633480683149</v>
      </c>
      <c r="C151">
        <f t="shared" si="13"/>
        <v>16.772754032241252</v>
      </c>
      <c r="D151">
        <f t="shared" si="14"/>
        <v>9.0232414570518369</v>
      </c>
    </row>
    <row r="152" spans="1:4" x14ac:dyDescent="0.25">
      <c r="A152">
        <v>1.32</v>
      </c>
      <c r="B152">
        <f t="shared" si="15"/>
        <v>28.845691786194774</v>
      </c>
      <c r="C152">
        <f t="shared" si="13"/>
        <v>16.73562412608409</v>
      </c>
      <c r="D152">
        <f t="shared" si="14"/>
        <v>8.9886064698810753</v>
      </c>
    </row>
    <row r="153" spans="1:4" x14ac:dyDescent="0.25">
      <c r="A153">
        <v>1.33</v>
      </c>
      <c r="B153">
        <f t="shared" si="15"/>
        <v>28.815018584018073</v>
      </c>
      <c r="C153">
        <f t="shared" si="13"/>
        <v>16.698442661292408</v>
      </c>
      <c r="D153">
        <f t="shared" si="14"/>
        <v>8.9539438666166369</v>
      </c>
    </row>
    <row r="154" spans="1:4" x14ac:dyDescent="0.25">
      <c r="A154">
        <v>1.34</v>
      </c>
      <c r="B154">
        <f t="shared" si="15"/>
        <v>28.784315125693624</v>
      </c>
      <c r="C154">
        <f t="shared" si="13"/>
        <v>16.661209377153035</v>
      </c>
      <c r="D154">
        <f t="shared" si="14"/>
        <v>8.9192535936275501</v>
      </c>
    </row>
    <row r="155" spans="1:4" x14ac:dyDescent="0.25">
      <c r="A155">
        <v>1.35</v>
      </c>
      <c r="B155">
        <f t="shared" si="15"/>
        <v>28.753581336490605</v>
      </c>
      <c r="C155">
        <f t="shared" si="13"/>
        <v>16.62392401052643</v>
      </c>
      <c r="D155">
        <f t="shared" si="14"/>
        <v>8.8845355973831754</v>
      </c>
    </row>
    <row r="156" spans="1:4" x14ac:dyDescent="0.25">
      <c r="A156">
        <v>1.36</v>
      </c>
      <c r="B156">
        <f t="shared" si="15"/>
        <v>28.722817141559752</v>
      </c>
      <c r="C156">
        <f t="shared" si="13"/>
        <v>16.586586295814566</v>
      </c>
      <c r="D156">
        <f t="shared" si="14"/>
        <v>8.8497898244613413</v>
      </c>
    </row>
    <row r="157" spans="1:4" x14ac:dyDescent="0.25">
      <c r="A157">
        <v>1.37</v>
      </c>
      <c r="B157">
        <f t="shared" si="15"/>
        <v>28.692022465938013</v>
      </c>
      <c r="C157">
        <f t="shared" si="13"/>
        <v>16.549195964928497</v>
      </c>
      <c r="D157">
        <f t="shared" si="14"/>
        <v>8.8150162215568066</v>
      </c>
    </row>
    <row r="158" spans="1:4" x14ac:dyDescent="0.25">
      <c r="A158">
        <v>1.38</v>
      </c>
      <c r="B158">
        <f t="shared" si="15"/>
        <v>28.661197234553477</v>
      </c>
      <c r="C158">
        <f t="shared" si="13"/>
        <v>16.511752747255237</v>
      </c>
      <c r="D158">
        <f t="shared" si="14"/>
        <v>8.7802147354898974</v>
      </c>
    </row>
    <row r="159" spans="1:4" x14ac:dyDescent="0.25">
      <c r="A159">
        <v>1.39</v>
      </c>
      <c r="B159">
        <f t="shared" si="15"/>
        <v>28.630341372230333</v>
      </c>
      <c r="C159">
        <f t="shared" si="13"/>
        <v>16.474256369624101</v>
      </c>
      <c r="D159">
        <f t="shared" si="14"/>
        <v>8.7453853132154578</v>
      </c>
    </row>
    <row r="160" spans="1:4" x14ac:dyDescent="0.25">
      <c r="A160">
        <v>1.4</v>
      </c>
      <c r="B160">
        <f t="shared" si="15"/>
        <v>28.599454803694186</v>
      </c>
      <c r="C160">
        <f t="shared" si="13"/>
        <v>16.436706556272419</v>
      </c>
      <c r="D160">
        <f t="shared" si="14"/>
        <v>8.7105279018319788</v>
      </c>
    </row>
    <row r="161" spans="1:4" x14ac:dyDescent="0.25">
      <c r="A161">
        <v>1.41</v>
      </c>
      <c r="B161">
        <f t="shared" si="15"/>
        <v>28.568537453577353</v>
      </c>
      <c r="C161">
        <f t="shared" si="13"/>
        <v>16.399103028810739</v>
      </c>
      <c r="D161">
        <f t="shared" si="14"/>
        <v>8.6756424485911214</v>
      </c>
    </row>
    <row r="162" spans="1:4" x14ac:dyDescent="0.25">
      <c r="A162">
        <v>1.42</v>
      </c>
      <c r="B162">
        <f t="shared" si="15"/>
        <v>28.53758924642457</v>
      </c>
      <c r="C162">
        <f t="shared" si="13"/>
        <v>16.361445506187412</v>
      </c>
      <c r="D162">
        <f t="shared" si="14"/>
        <v>8.6407289009074066</v>
      </c>
    </row>
    <row r="163" spans="1:4" x14ac:dyDescent="0.25">
      <c r="A163">
        <v>1.43</v>
      </c>
      <c r="B163">
        <f t="shared" si="15"/>
        <v>28.506610106698663</v>
      </c>
      <c r="C163">
        <f t="shared" si="13"/>
        <v>16.323733704652462</v>
      </c>
      <c r="D163">
        <f t="shared" si="14"/>
        <v>8.6057872063682392</v>
      </c>
    </row>
    <row r="164" spans="1:4" x14ac:dyDescent="0.25">
      <c r="A164">
        <v>1.44</v>
      </c>
      <c r="B164">
        <f t="shared" si="15"/>
        <v>28.475599958786614</v>
      </c>
      <c r="C164">
        <f t="shared" si="13"/>
        <v>16.285967337720944</v>
      </c>
      <c r="D164">
        <f t="shared" si="14"/>
        <v>8.5708173127442127</v>
      </c>
    </row>
    <row r="165" spans="1:4" x14ac:dyDescent="0.25">
      <c r="A165">
        <v>1.45</v>
      </c>
      <c r="B165">
        <f t="shared" si="15"/>
        <v>28.44455872700571</v>
      </c>
      <c r="C165">
        <f t="shared" si="13"/>
        <v>16.24814611613564</v>
      </c>
      <c r="D165">
        <f t="shared" si="14"/>
        <v>8.5358191679997724</v>
      </c>
    </row>
    <row r="166" spans="1:4" x14ac:dyDescent="0.25">
      <c r="A166">
        <v>1.46</v>
      </c>
      <c r="B166">
        <f t="shared" si="15"/>
        <v>28.413486335609957</v>
      </c>
      <c r="C166">
        <f t="shared" si="13"/>
        <v>16.210269747828974</v>
      </c>
      <c r="D166">
        <f t="shared" si="14"/>
        <v>8.5007927203040605</v>
      </c>
    </row>
    <row r="167" spans="1:4" x14ac:dyDescent="0.25">
      <c r="A167">
        <v>1.47</v>
      </c>
      <c r="B167">
        <f t="shared" si="15"/>
        <v>28.382382708796715</v>
      </c>
      <c r="C167">
        <f t="shared" si="13"/>
        <v>16.172337937884407</v>
      </c>
      <c r="D167">
        <f t="shared" si="14"/>
        <v>8.4657379180422367</v>
      </c>
    </row>
    <row r="168" spans="1:4" x14ac:dyDescent="0.25">
      <c r="A168">
        <v>1.48</v>
      </c>
      <c r="B168">
        <f t="shared" si="15"/>
        <v>28.351247770713524</v>
      </c>
      <c r="C168">
        <f t="shared" si="13"/>
        <v>16.134350388497126</v>
      </c>
      <c r="D168">
        <f t="shared" si="14"/>
        <v>8.4306547098270208</v>
      </c>
    </row>
    <row r="169" spans="1:4" x14ac:dyDescent="0.25">
      <c r="A169">
        <v>1.49</v>
      </c>
      <c r="B169">
        <f t="shared" si="15"/>
        <v>28.320081445465167</v>
      </c>
      <c r="C169">
        <f t="shared" si="13"/>
        <v>16.096306798933853</v>
      </c>
      <c r="D169">
        <f t="shared" si="14"/>
        <v>8.3955430445106209</v>
      </c>
    </row>
    <row r="170" spans="1:4" x14ac:dyDescent="0.25">
      <c r="A170">
        <v>1.5</v>
      </c>
      <c r="B170">
        <f t="shared" si="15"/>
        <v>28.288883657121037</v>
      </c>
      <c r="C170">
        <f t="shared" si="13"/>
        <v>16.058206865492242</v>
      </c>
      <c r="D170">
        <f t="shared" si="14"/>
        <v>8.3604028711969942</v>
      </c>
    </row>
    <row r="171" spans="1:4" x14ac:dyDescent="0.25">
      <c r="A171">
        <v>1.51</v>
      </c>
      <c r="B171">
        <f t="shared" si="15"/>
        <v>28.257654329722641</v>
      </c>
      <c r="C171">
        <f t="shared" si="13"/>
        <v>16.020050281459206</v>
      </c>
      <c r="D171">
        <f t="shared" si="14"/>
        <v>8.3252341392544853</v>
      </c>
    </row>
    <row r="172" spans="1:4" x14ac:dyDescent="0.25">
      <c r="A172">
        <v>1.52</v>
      </c>
      <c r="B172">
        <f t="shared" si="15"/>
        <v>28.226393387291431</v>
      </c>
      <c r="C172">
        <f t="shared" si="13"/>
        <v>15.981836737068788</v>
      </c>
      <c r="D172">
        <f t="shared" si="14"/>
        <v>8.2900367983288206</v>
      </c>
    </row>
    <row r="173" spans="1:4" x14ac:dyDescent="0.25">
      <c r="A173">
        <v>1.53</v>
      </c>
      <c r="B173">
        <f t="shared" si="15"/>
        <v>28.195100753836968</v>
      </c>
      <c r="C173">
        <f t="shared" si="13"/>
        <v>15.943565919459081</v>
      </c>
      <c r="D173">
        <f t="shared" si="14"/>
        <v>8.2548107983564591</v>
      </c>
    </row>
    <row r="174" spans="1:4" x14ac:dyDescent="0.25">
      <c r="A174">
        <v>1.54</v>
      </c>
      <c r="B174">
        <f t="shared" si="15"/>
        <v>28.163776353365066</v>
      </c>
      <c r="C174">
        <f t="shared" si="13"/>
        <v>15.905237512628416</v>
      </c>
      <c r="D174">
        <f t="shared" si="14"/>
        <v>8.2195560895784308</v>
      </c>
    </row>
    <row r="175" spans="1:4" x14ac:dyDescent="0.25">
      <c r="A175">
        <v>1.55</v>
      </c>
      <c r="B175">
        <f t="shared" si="15"/>
        <v>28.132420109886613</v>
      </c>
      <c r="C175">
        <f t="shared" si="13"/>
        <v>15.866851197390762</v>
      </c>
      <c r="D175">
        <f t="shared" si="14"/>
        <v>8.1842726225544489</v>
      </c>
    </row>
    <row r="176" spans="1:4" x14ac:dyDescent="0.25">
      <c r="A176">
        <v>1.56</v>
      </c>
      <c r="B176">
        <f t="shared" si="15"/>
        <v>28.10103194742636</v>
      </c>
      <c r="C176">
        <f t="shared" si="13"/>
        <v>15.82840665133029</v>
      </c>
      <c r="D176">
        <f t="shared" si="14"/>
        <v>8.1489603481775106</v>
      </c>
    </row>
    <row r="177" spans="1:4" x14ac:dyDescent="0.25">
      <c r="A177">
        <v>1.57</v>
      </c>
      <c r="B177">
        <f t="shared" si="15"/>
        <v>28.069611790032205</v>
      </c>
      <c r="C177">
        <f t="shared" si="13"/>
        <v>15.789903548755161</v>
      </c>
      <c r="D177">
        <f t="shared" si="14"/>
        <v>8.1136192176889352</v>
      </c>
    </row>
    <row r="178" spans="1:4" x14ac:dyDescent="0.25">
      <c r="A178">
        <v>1.58</v>
      </c>
      <c r="B178">
        <f t="shared" si="15"/>
        <v>28.038159561784568</v>
      </c>
      <c r="C178">
        <f t="shared" si="13"/>
        <v>15.751341560650275</v>
      </c>
      <c r="D178">
        <f t="shared" si="14"/>
        <v>8.0782491826938703</v>
      </c>
    </row>
    <row r="179" spans="1:4" x14ac:dyDescent="0.25">
      <c r="A179">
        <v>1.59</v>
      </c>
      <c r="B179">
        <f t="shared" si="15"/>
        <v>28.006675186806333</v>
      </c>
      <c r="C179">
        <f t="shared" si="13"/>
        <v>15.712720354629463</v>
      </c>
      <c r="D179">
        <f t="shared" si="14"/>
        <v>8.0428501951771167</v>
      </c>
    </row>
    <row r="180" spans="1:4" x14ac:dyDescent="0.25">
      <c r="A180">
        <v>1.6</v>
      </c>
      <c r="B180">
        <f t="shared" si="15"/>
        <v>27.975158589272915</v>
      </c>
      <c r="C180">
        <f t="shared" si="13"/>
        <v>15.674039594886407</v>
      </c>
      <c r="D180">
        <f t="shared" si="14"/>
        <v>8.0074222075195589</v>
      </c>
    </row>
    <row r="181" spans="1:4" x14ac:dyDescent="0.25">
      <c r="A181">
        <v>1.61</v>
      </c>
      <c r="B181">
        <f t="shared" si="15"/>
        <v>27.943609693422772</v>
      </c>
      <c r="C181">
        <f t="shared" si="13"/>
        <v>15.635298942144917</v>
      </c>
      <c r="D181">
        <f t="shared" si="14"/>
        <v>7.9719651725150582</v>
      </c>
    </row>
    <row r="182" spans="1:4" x14ac:dyDescent="0.25">
      <c r="A182">
        <v>1.62</v>
      </c>
      <c r="B182">
        <f t="shared" si="15"/>
        <v>27.91202842356812</v>
      </c>
      <c r="C182">
        <f t="shared" si="13"/>
        <v>15.596498053608197</v>
      </c>
      <c r="D182">
        <f t="shared" si="14"/>
        <v>7.9364790433877914</v>
      </c>
    </row>
    <row r="183" spans="1:4" x14ac:dyDescent="0.25">
      <c r="A183">
        <v>1.63</v>
      </c>
      <c r="B183">
        <f t="shared" si="15"/>
        <v>27.880414704106219</v>
      </c>
      <c r="C183">
        <f t="shared" si="13"/>
        <v>15.557636582907115</v>
      </c>
      <c r="D183">
        <f t="shared" si="14"/>
        <v>7.9009637738101022</v>
      </c>
    </row>
    <row r="184" spans="1:4" x14ac:dyDescent="0.25">
      <c r="A184">
        <v>1.64</v>
      </c>
      <c r="B184">
        <f t="shared" si="15"/>
        <v>27.848768459530781</v>
      </c>
      <c r="C184">
        <f t="shared" si="13"/>
        <v>15.518714180047516</v>
      </c>
      <c r="D184">
        <f t="shared" si="14"/>
        <v>7.8654193179209839</v>
      </c>
    </row>
    <row r="185" spans="1:4" x14ac:dyDescent="0.25">
      <c r="A185">
        <v>1.65</v>
      </c>
      <c r="B185">
        <f t="shared" si="15"/>
        <v>27.817089614443912</v>
      </c>
      <c r="C185">
        <f t="shared" si="13"/>
        <v>15.479730491356477</v>
      </c>
      <c r="D185">
        <f t="shared" si="14"/>
        <v>7.829845630344912</v>
      </c>
    </row>
    <row r="186" spans="1:4" x14ac:dyDescent="0.25">
      <c r="A186">
        <v>1.66</v>
      </c>
      <c r="B186">
        <f t="shared" si="15"/>
        <v>27.785378093568433</v>
      </c>
      <c r="C186">
        <f t="shared" si="13"/>
        <v>15.440685159427677</v>
      </c>
      <c r="D186">
        <f t="shared" si="14"/>
        <v>7.7942426662114688</v>
      </c>
    </row>
    <row r="187" spans="1:4" x14ac:dyDescent="0.25">
      <c r="A187">
        <v>1.67</v>
      </c>
      <c r="B187">
        <f t="shared" si="15"/>
        <v>27.753633821760488</v>
      </c>
      <c r="C187">
        <f t="shared" ref="C187:C250" si="16">BSPrice($B$2,100,$B$4,$B$5,4-A187)</f>
        <v>15.401577823065589</v>
      </c>
      <c r="D187">
        <f t="shared" ref="D187:D250" si="17">BSPrice($B$2,120,$B$4,$B$5,4-A187)</f>
        <v>7.7586103811753508</v>
      </c>
    </row>
    <row r="188" spans="1:4" x14ac:dyDescent="0.25">
      <c r="A188">
        <v>1.68</v>
      </c>
      <c r="B188">
        <f t="shared" si="15"/>
        <v>27.721856724022619</v>
      </c>
      <c r="C188">
        <f t="shared" si="16"/>
        <v>15.362408117228572</v>
      </c>
      <c r="D188">
        <f t="shared" si="17"/>
        <v>7.7229487314370617</v>
      </c>
    </row>
    <row r="189" spans="1:4" x14ac:dyDescent="0.25">
      <c r="A189">
        <v>1.69</v>
      </c>
      <c r="B189">
        <f t="shared" si="15"/>
        <v>27.690046725517362</v>
      </c>
      <c r="C189">
        <f t="shared" si="16"/>
        <v>15.323175672970997</v>
      </c>
      <c r="D189">
        <f t="shared" si="17"/>
        <v>7.6872576737642362</v>
      </c>
    </row>
    <row r="190" spans="1:4" x14ac:dyDescent="0.25">
      <c r="A190">
        <v>1.7</v>
      </c>
      <c r="B190">
        <f t="shared" si="15"/>
        <v>27.658203751581127</v>
      </c>
      <c r="C190">
        <f t="shared" si="16"/>
        <v>15.283880117384108</v>
      </c>
      <c r="D190">
        <f t="shared" si="17"/>
        <v>7.6515371655135116</v>
      </c>
    </row>
    <row r="191" spans="1:4" x14ac:dyDescent="0.25">
      <c r="A191">
        <v>1.71</v>
      </c>
      <c r="B191">
        <f t="shared" si="15"/>
        <v>27.626327727738534</v>
      </c>
      <c r="C191">
        <f t="shared" si="16"/>
        <v>15.244521073535823</v>
      </c>
      <c r="D191">
        <f t="shared" si="17"/>
        <v>7.6157871646531623</v>
      </c>
    </row>
    <row r="192" spans="1:4" x14ac:dyDescent="0.25">
      <c r="A192">
        <v>1.72</v>
      </c>
      <c r="B192">
        <f t="shared" si="15"/>
        <v>27.594418579717424</v>
      </c>
      <c r="C192">
        <f t="shared" si="16"/>
        <v>15.205098160409307</v>
      </c>
      <c r="D192">
        <f t="shared" si="17"/>
        <v>7.580007629786282</v>
      </c>
    </row>
    <row r="193" spans="1:4" x14ac:dyDescent="0.25">
      <c r="A193">
        <v>1.73</v>
      </c>
      <c r="B193">
        <f t="shared" si="15"/>
        <v>27.562476233463979</v>
      </c>
      <c r="C193">
        <f t="shared" si="16"/>
        <v>15.16561099284027</v>
      </c>
      <c r="D193">
        <f t="shared" si="17"/>
        <v>7.5441985201747652</v>
      </c>
    </row>
    <row r="194" spans="1:4" x14ac:dyDescent="0.25">
      <c r="A194">
        <v>1.74</v>
      </c>
      <c r="B194">
        <f t="shared" si="15"/>
        <v>27.530500615158751</v>
      </c>
      <c r="C194">
        <f t="shared" si="16"/>
        <v>15.126059181453201</v>
      </c>
      <c r="D194">
        <f t="shared" si="17"/>
        <v>7.5083597957639352</v>
      </c>
    </row>
    <row r="195" spans="1:4" x14ac:dyDescent="0.25">
      <c r="A195">
        <v>1.75</v>
      </c>
      <c r="B195">
        <f t="shared" si="15"/>
        <v>27.498491651232815</v>
      </c>
      <c r="C195">
        <f t="shared" si="16"/>
        <v>15.086442332596148</v>
      </c>
      <c r="D195">
        <f t="shared" si="17"/>
        <v>7.4724914172079542</v>
      </c>
    </row>
    <row r="196" spans="1:4" x14ac:dyDescent="0.25">
      <c r="A196">
        <v>1.76</v>
      </c>
      <c r="B196">
        <f t="shared" si="15"/>
        <v>27.466449268384729</v>
      </c>
      <c r="C196">
        <f t="shared" si="16"/>
        <v>15.046760048274264</v>
      </c>
      <c r="D196">
        <f t="shared" si="17"/>
        <v>7.436593345895937</v>
      </c>
    </row>
    <row r="197" spans="1:4" x14ac:dyDescent="0.25">
      <c r="A197">
        <v>1.77</v>
      </c>
      <c r="B197">
        <f t="shared" si="15"/>
        <v>27.434373393597866</v>
      </c>
      <c r="C197">
        <f t="shared" si="16"/>
        <v>15.007011926082082</v>
      </c>
      <c r="D197">
        <f t="shared" si="17"/>
        <v>7.4006655439789153</v>
      </c>
    </row>
    <row r="198" spans="1:4" x14ac:dyDescent="0.25">
      <c r="A198">
        <v>1.78</v>
      </c>
      <c r="B198">
        <f t="shared" si="15"/>
        <v>27.402263954158382</v>
      </c>
      <c r="C198">
        <f t="shared" si="16"/>
        <v>14.967197559134286</v>
      </c>
      <c r="D198">
        <f t="shared" si="17"/>
        <v>7.3647079743975326</v>
      </c>
    </row>
    <row r="199" spans="1:4" x14ac:dyDescent="0.25">
      <c r="A199">
        <v>1.79</v>
      </c>
      <c r="B199">
        <f t="shared" si="15"/>
        <v>27.37012087767372</v>
      </c>
      <c r="C199">
        <f t="shared" si="16"/>
        <v>14.927316535995221</v>
      </c>
      <c r="D199">
        <f t="shared" si="17"/>
        <v>7.3287206009106294</v>
      </c>
    </row>
    <row r="200" spans="1:4" x14ac:dyDescent="0.25">
      <c r="A200">
        <v>1.8</v>
      </c>
      <c r="B200">
        <f t="shared" si="15"/>
        <v>27.337944092091728</v>
      </c>
      <c r="C200">
        <f t="shared" si="16"/>
        <v>14.887368440606819</v>
      </c>
      <c r="D200">
        <f t="shared" si="17"/>
        <v>7.2927033881246723</v>
      </c>
    </row>
    <row r="201" spans="1:4" x14ac:dyDescent="0.25">
      <c r="A201">
        <v>1.81</v>
      </c>
      <c r="B201">
        <f t="shared" si="15"/>
        <v>27.30573352572036</v>
      </c>
      <c r="C201">
        <f t="shared" si="16"/>
        <v>14.847352852215277</v>
      </c>
      <c r="D201">
        <f t="shared" si="17"/>
        <v>7.2566563015240995</v>
      </c>
    </row>
    <row r="202" spans="1:4" x14ac:dyDescent="0.25">
      <c r="A202">
        <v>1.82</v>
      </c>
      <c r="B202">
        <f t="shared" si="15"/>
        <v>27.273489107248061</v>
      </c>
      <c r="C202">
        <f t="shared" si="16"/>
        <v>14.8072693452959</v>
      </c>
      <c r="D202">
        <f t="shared" si="17"/>
        <v>7.2205793075024376</v>
      </c>
    </row>
    <row r="203" spans="1:4" x14ac:dyDescent="0.25">
      <c r="A203">
        <v>1.83</v>
      </c>
      <c r="B203">
        <f t="shared" si="15"/>
        <v>27.241210765764706</v>
      </c>
      <c r="C203">
        <f t="shared" si="16"/>
        <v>14.767117489476735</v>
      </c>
      <c r="D203">
        <f t="shared" si="17"/>
        <v>7.1844723733946223</v>
      </c>
    </row>
    <row r="204" spans="1:4" x14ac:dyDescent="0.25">
      <c r="A204">
        <v>1.84</v>
      </c>
      <c r="B204">
        <f t="shared" si="15"/>
        <v>27.208898430783346</v>
      </c>
      <c r="C204">
        <f t="shared" si="16"/>
        <v>14.72689684946036</v>
      </c>
      <c r="D204">
        <f t="shared" si="17"/>
        <v>7.1483354675099937</v>
      </c>
    </row>
    <row r="205" spans="1:4" x14ac:dyDescent="0.25">
      <c r="A205">
        <v>1.85</v>
      </c>
      <c r="B205">
        <f t="shared" si="15"/>
        <v>27.176552032262499</v>
      </c>
      <c r="C205">
        <f t="shared" si="16"/>
        <v>14.686606984944259</v>
      </c>
      <c r="D205">
        <f t="shared" si="17"/>
        <v>7.1121685591665704</v>
      </c>
    </row>
    <row r="206" spans="1:4" x14ac:dyDescent="0.25">
      <c r="A206">
        <v>1.86</v>
      </c>
      <c r="B206">
        <f t="shared" si="15"/>
        <v>27.144171500629245</v>
      </c>
      <c r="C206">
        <f t="shared" si="16"/>
        <v>14.646247450539279</v>
      </c>
      <c r="D206">
        <f t="shared" si="17"/>
        <v>7.0759716187261574</v>
      </c>
    </row>
    <row r="207" spans="1:4" x14ac:dyDescent="0.25">
      <c r="A207">
        <v>1.87</v>
      </c>
      <c r="B207">
        <f t="shared" si="15"/>
        <v>27.11175676680304</v>
      </c>
      <c r="C207">
        <f t="shared" si="16"/>
        <v>14.605817795686598</v>
      </c>
      <c r="D207">
        <f t="shared" si="17"/>
        <v>7.0397446176305882</v>
      </c>
    </row>
    <row r="208" spans="1:4" x14ac:dyDescent="0.25">
      <c r="A208">
        <v>1.88</v>
      </c>
      <c r="B208">
        <f t="shared" si="15"/>
        <v>27.079307762220324</v>
      </c>
      <c r="C208">
        <f t="shared" si="16"/>
        <v>14.565317564572839</v>
      </c>
      <c r="D208">
        <f t="shared" si="17"/>
        <v>7.0034875284391767</v>
      </c>
    </row>
    <row r="209" spans="1:4" x14ac:dyDescent="0.25">
      <c r="A209">
        <v>1.89</v>
      </c>
      <c r="B209">
        <f t="shared" si="15"/>
        <v>27.046824418859771</v>
      </c>
      <c r="C209">
        <f t="shared" si="16"/>
        <v>14.524746296043434</v>
      </c>
      <c r="D209">
        <f t="shared" si="17"/>
        <v>6.9672003248671048</v>
      </c>
    </row>
    <row r="210" spans="1:4" x14ac:dyDescent="0.25">
      <c r="A210">
        <v>1.9</v>
      </c>
      <c r="B210">
        <f t="shared" si="15"/>
        <v>27.014306669268606</v>
      </c>
      <c r="C210">
        <f t="shared" si="16"/>
        <v>14.484103523514003</v>
      </c>
      <c r="D210">
        <f t="shared" si="17"/>
        <v>6.9308829818251763</v>
      </c>
    </row>
    <row r="211" spans="1:4" x14ac:dyDescent="0.25">
      <c r="A211">
        <v>1.91</v>
      </c>
      <c r="B211">
        <f t="shared" si="15"/>
        <v>26.981754446589466</v>
      </c>
      <c r="C211">
        <f t="shared" si="16"/>
        <v>14.443388774880034</v>
      </c>
      <c r="D211">
        <f t="shared" si="17"/>
        <v>6.8945354754607306</v>
      </c>
    </row>
    <row r="212" spans="1:4" x14ac:dyDescent="0.25">
      <c r="A212">
        <v>1.92</v>
      </c>
      <c r="B212">
        <f t="shared" si="15"/>
        <v>26.949167684588353</v>
      </c>
      <c r="C212">
        <f t="shared" si="16"/>
        <v>14.402601572424457</v>
      </c>
      <c r="D212">
        <f t="shared" si="17"/>
        <v>6.8581577831996938</v>
      </c>
    </row>
    <row r="213" spans="1:4" x14ac:dyDescent="0.25">
      <c r="A213">
        <v>1.93</v>
      </c>
      <c r="B213">
        <f t="shared" ref="B213:B276" si="18">BSPrice($B$2,80,$B$4,$B$5,4-A213)</f>
        <v>26.916546317683341</v>
      </c>
      <c r="C213">
        <f t="shared" si="16"/>
        <v>14.361741432723299</v>
      </c>
      <c r="D213">
        <f t="shared" si="17"/>
        <v>6.8217498837901367</v>
      </c>
    </row>
    <row r="214" spans="1:4" x14ac:dyDescent="0.25">
      <c r="A214">
        <v>1.94</v>
      </c>
      <c r="B214">
        <f t="shared" si="18"/>
        <v>26.883890280974295</v>
      </c>
      <c r="C214">
        <f t="shared" si="16"/>
        <v>14.320807866549274</v>
      </c>
      <c r="D214">
        <f t="shared" si="17"/>
        <v>6.7853117573470225</v>
      </c>
    </row>
    <row r="215" spans="1:4" x14ac:dyDescent="0.25">
      <c r="A215">
        <v>1.95</v>
      </c>
      <c r="B215">
        <f t="shared" si="18"/>
        <v>26.851199510273496</v>
      </c>
      <c r="C215">
        <f t="shared" si="16"/>
        <v>14.27980037877321</v>
      </c>
      <c r="D215">
        <f t="shared" si="17"/>
        <v>6.7488433853983709</v>
      </c>
    </row>
    <row r="216" spans="1:4" x14ac:dyDescent="0.25">
      <c r="A216">
        <v>1.96</v>
      </c>
      <c r="B216">
        <f t="shared" si="18"/>
        <v>26.818473942137224</v>
      </c>
      <c r="C216">
        <f t="shared" si="16"/>
        <v>14.238718468263443</v>
      </c>
      <c r="D216">
        <f t="shared" si="17"/>
        <v>6.7123447509329139</v>
      </c>
    </row>
    <row r="217" spans="1:4" x14ac:dyDescent="0.25">
      <c r="A217">
        <v>1.97</v>
      </c>
      <c r="B217">
        <f t="shared" si="18"/>
        <v>26.785713513898394</v>
      </c>
      <c r="C217">
        <f t="shared" si="16"/>
        <v>14.197561627782875</v>
      </c>
      <c r="D217">
        <f t="shared" si="17"/>
        <v>6.6758158384491022</v>
      </c>
    </row>
    <row r="218" spans="1:4" x14ac:dyDescent="0.25">
      <c r="A218">
        <v>1.98</v>
      </c>
      <c r="B218">
        <f t="shared" si="18"/>
        <v>26.752918163700262</v>
      </c>
      <c r="C218">
        <f t="shared" si="16"/>
        <v>14.156329343883732</v>
      </c>
      <c r="D218">
        <f t="shared" si="17"/>
        <v>6.6392566340058181</v>
      </c>
    </row>
    <row r="219" spans="1:4" x14ac:dyDescent="0.25">
      <c r="A219">
        <v>1.99</v>
      </c>
      <c r="B219">
        <f t="shared" si="18"/>
        <v>26.720087830531146</v>
      </c>
      <c r="C219">
        <f t="shared" si="16"/>
        <v>14.115021096800104</v>
      </c>
      <c r="D219">
        <f t="shared" si="17"/>
        <v>6.6026671252745199</v>
      </c>
    </row>
    <row r="220" spans="1:4" x14ac:dyDescent="0.25">
      <c r="A220">
        <v>2</v>
      </c>
      <c r="B220">
        <f t="shared" si="18"/>
        <v>26.687222454260318</v>
      </c>
      <c r="C220">
        <f t="shared" si="16"/>
        <v>14.073636360337959</v>
      </c>
      <c r="D220">
        <f t="shared" si="17"/>
        <v>6.5660473015930441</v>
      </c>
    </row>
    <row r="221" spans="1:4" x14ac:dyDescent="0.25">
      <c r="A221">
        <v>2.0099999999999998</v>
      </c>
      <c r="B221">
        <f t="shared" si="18"/>
        <v>26.654321975675028</v>
      </c>
      <c r="C221">
        <f t="shared" si="16"/>
        <v>14.032174601762785</v>
      </c>
      <c r="D221">
        <f t="shared" si="17"/>
        <v>6.5293971540212166</v>
      </c>
    </row>
    <row r="222" spans="1:4" x14ac:dyDescent="0.25">
      <c r="A222">
        <v>2.02</v>
      </c>
      <c r="B222">
        <f t="shared" si="18"/>
        <v>26.621386336518725</v>
      </c>
      <c r="C222">
        <f t="shared" si="16"/>
        <v>13.990635281684488</v>
      </c>
      <c r="D222">
        <f t="shared" si="17"/>
        <v>6.4927166753979924</v>
      </c>
    </row>
    <row r="223" spans="1:4" x14ac:dyDescent="0.25">
      <c r="A223">
        <v>2.0299999999999998</v>
      </c>
      <c r="B223">
        <f t="shared" si="18"/>
        <v>26.588415479530546</v>
      </c>
      <c r="C223">
        <f t="shared" si="16"/>
        <v>13.949017853940042</v>
      </c>
      <c r="D223">
        <f t="shared" si="17"/>
        <v>6.4560058604006123</v>
      </c>
    </row>
    <row r="224" spans="1:4" x14ac:dyDescent="0.25">
      <c r="A224">
        <v>2.04</v>
      </c>
      <c r="B224">
        <f t="shared" si="18"/>
        <v>26.55540934848603</v>
      </c>
      <c r="C224">
        <f t="shared" si="16"/>
        <v>13.907321765473036</v>
      </c>
      <c r="D224">
        <f t="shared" si="17"/>
        <v>6.4192647056055341</v>
      </c>
    </row>
    <row r="225" spans="1:4" x14ac:dyDescent="0.25">
      <c r="A225">
        <v>2.0499999999999998</v>
      </c>
      <c r="B225">
        <f t="shared" si="18"/>
        <v>26.522367888239135</v>
      </c>
      <c r="C225">
        <f t="shared" si="16"/>
        <v>13.865546456210733</v>
      </c>
      <c r="D225">
        <f t="shared" si="17"/>
        <v>6.382493209551245</v>
      </c>
    </row>
    <row r="226" spans="1:4" x14ac:dyDescent="0.25">
      <c r="A226">
        <v>2.06</v>
      </c>
      <c r="B226">
        <f t="shared" si="18"/>
        <v>26.489291044765746</v>
      </c>
      <c r="C226">
        <f t="shared" si="16"/>
        <v>13.823691358938211</v>
      </c>
      <c r="D226">
        <f t="shared" si="17"/>
        <v>6.345691372803163</v>
      </c>
    </row>
    <row r="227" spans="1:4" x14ac:dyDescent="0.25">
      <c r="A227">
        <v>2.0699999999999998</v>
      </c>
      <c r="B227">
        <f t="shared" si="18"/>
        <v>26.456178765208417</v>
      </c>
      <c r="C227">
        <f t="shared" si="16"/>
        <v>13.781755899169593</v>
      </c>
      <c r="D227">
        <f t="shared" si="17"/>
        <v>6.3088591980205733</v>
      </c>
    </row>
    <row r="228" spans="1:4" x14ac:dyDescent="0.25">
      <c r="A228">
        <v>2.08</v>
      </c>
      <c r="B228">
        <f t="shared" si="18"/>
        <v>26.42303099792267</v>
      </c>
      <c r="C228">
        <f t="shared" si="16"/>
        <v>13.739739495016256</v>
      </c>
      <c r="D228">
        <f t="shared" si="17"/>
        <v>6.2719966900256452</v>
      </c>
    </row>
    <row r="229" spans="1:4" x14ac:dyDescent="0.25">
      <c r="A229">
        <v>2.09</v>
      </c>
      <c r="B229">
        <f t="shared" si="18"/>
        <v>26.389847692524814</v>
      </c>
      <c r="C229">
        <f t="shared" si="16"/>
        <v>13.697641557051897</v>
      </c>
      <c r="D229">
        <f t="shared" si="17"/>
        <v>6.2351038558748</v>
      </c>
    </row>
    <row r="230" spans="1:4" x14ac:dyDescent="0.25">
      <c r="A230">
        <v>2.1</v>
      </c>
      <c r="B230">
        <f t="shared" si="18"/>
        <v>26.356628799941259</v>
      </c>
      <c r="C230">
        <f t="shared" si="16"/>
        <v>13.655461488174558</v>
      </c>
      <c r="D230">
        <f t="shared" si="17"/>
        <v>6.1981807049321427</v>
      </c>
    </row>
    <row r="231" spans="1:4" x14ac:dyDescent="0.25">
      <c r="A231">
        <v>2.11</v>
      </c>
      <c r="B231">
        <f t="shared" si="18"/>
        <v>26.323374272459493</v>
      </c>
      <c r="C231">
        <f t="shared" si="16"/>
        <v>13.613198683465344</v>
      </c>
      <c r="D231">
        <f t="shared" si="17"/>
        <v>6.1612272489455533</v>
      </c>
    </row>
    <row r="232" spans="1:4" x14ac:dyDescent="0.25">
      <c r="A232">
        <v>2.12</v>
      </c>
      <c r="B232">
        <f t="shared" si="18"/>
        <v>26.290084063780718</v>
      </c>
      <c r="C232">
        <f t="shared" si="16"/>
        <v>13.570852530043542</v>
      </c>
      <c r="D232">
        <f t="shared" si="17"/>
        <v>6.1242435021249362</v>
      </c>
    </row>
    <row r="233" spans="1:4" x14ac:dyDescent="0.25">
      <c r="A233">
        <v>2.13</v>
      </c>
      <c r="B233">
        <f t="shared" si="18"/>
        <v>26.256758129074115</v>
      </c>
      <c r="C233">
        <f t="shared" si="16"/>
        <v>13.528422406918722</v>
      </c>
      <c r="D233">
        <f t="shared" si="17"/>
        <v>6.0872294812232575</v>
      </c>
    </row>
    <row r="234" spans="1:4" x14ac:dyDescent="0.25">
      <c r="A234">
        <v>2.14</v>
      </c>
      <c r="B234">
        <f t="shared" si="18"/>
        <v>26.223396425033055</v>
      </c>
      <c r="C234">
        <f t="shared" si="16"/>
        <v>13.485907684838804</v>
      </c>
      <c r="D234">
        <f t="shared" si="17"/>
        <v>6.0501852056200143</v>
      </c>
    </row>
    <row r="235" spans="1:4" x14ac:dyDescent="0.25">
      <c r="A235">
        <v>2.15</v>
      </c>
      <c r="B235">
        <f t="shared" si="18"/>
        <v>26.189998909933077</v>
      </c>
      <c r="C235">
        <f t="shared" si="16"/>
        <v>13.44330772613481</v>
      </c>
      <c r="D235">
        <f t="shared" si="17"/>
        <v>6.0131106974075825</v>
      </c>
    </row>
    <row r="236" spans="1:4" x14ac:dyDescent="0.25">
      <c r="A236">
        <v>2.16</v>
      </c>
      <c r="B236">
        <f t="shared" si="18"/>
        <v>26.156565543691695</v>
      </c>
      <c r="C236">
        <f t="shared" si="16"/>
        <v>13.400621884561607</v>
      </c>
      <c r="D236">
        <f t="shared" si="17"/>
        <v>5.9760059814802791</v>
      </c>
    </row>
    <row r="237" spans="1:4" x14ac:dyDescent="0.25">
      <c r="A237">
        <v>2.17</v>
      </c>
      <c r="B237">
        <f t="shared" si="18"/>
        <v>26.123096287930363</v>
      </c>
      <c r="C237">
        <f t="shared" si="16"/>
        <v>13.357849505134874</v>
      </c>
      <c r="D237">
        <f t="shared" si="17"/>
        <v>5.9388710856264071</v>
      </c>
    </row>
    <row r="238" spans="1:4" x14ac:dyDescent="0.25">
      <c r="A238">
        <v>2.1800000000000002</v>
      </c>
      <c r="B238">
        <f t="shared" si="18"/>
        <v>26.089591106038217</v>
      </c>
      <c r="C238">
        <f t="shared" si="16"/>
        <v>13.314989923964015</v>
      </c>
      <c r="D238">
        <f t="shared" si="17"/>
        <v>5.9017060406232797</v>
      </c>
    </row>
    <row r="239" spans="1:4" x14ac:dyDescent="0.25">
      <c r="A239">
        <v>2.19</v>
      </c>
      <c r="B239">
        <f t="shared" si="18"/>
        <v>26.05604996323823</v>
      </c>
      <c r="C239">
        <f t="shared" si="16"/>
        <v>13.272042468080963</v>
      </c>
      <c r="D239">
        <f t="shared" si="17"/>
        <v>5.8645108803353798</v>
      </c>
    </row>
    <row r="240" spans="1:4" x14ac:dyDescent="0.25">
      <c r="A240">
        <v>2.2000000000000002</v>
      </c>
      <c r="B240">
        <f t="shared" si="18"/>
        <v>26.02247282665541</v>
      </c>
      <c r="C240">
        <f t="shared" si="16"/>
        <v>13.229006455264678</v>
      </c>
      <c r="D240">
        <f t="shared" si="17"/>
        <v>5.8272856418158927</v>
      </c>
    </row>
    <row r="241" spans="1:4" x14ac:dyDescent="0.25">
      <c r="A241">
        <v>2.21</v>
      </c>
      <c r="B241">
        <f t="shared" si="18"/>
        <v>25.988859665387192</v>
      </c>
      <c r="C241">
        <f t="shared" si="16"/>
        <v>13.185881193861322</v>
      </c>
      <c r="D241">
        <f t="shared" si="17"/>
        <v>5.7900303654113632</v>
      </c>
    </row>
    <row r="242" spans="1:4" x14ac:dyDescent="0.25">
      <c r="A242">
        <v>2.2200000000000002</v>
      </c>
      <c r="B242">
        <f t="shared" si="18"/>
        <v>25.955210450576267</v>
      </c>
      <c r="C242">
        <f t="shared" si="16"/>
        <v>13.14266598259986</v>
      </c>
      <c r="D242">
        <f t="shared" si="17"/>
        <v>5.7527450948701251</v>
      </c>
    </row>
    <row r="243" spans="1:4" x14ac:dyDescent="0.25">
      <c r="A243">
        <v>2.23</v>
      </c>
      <c r="B243">
        <f t="shared" si="18"/>
        <v>25.921525155485973</v>
      </c>
      <c r="C243">
        <f t="shared" si="16"/>
        <v>13.099360110403008</v>
      </c>
      <c r="D243">
        <f t="shared" si="17"/>
        <v>5.7154298774540884</v>
      </c>
    </row>
    <row r="244" spans="1:4" x14ac:dyDescent="0.25">
      <c r="A244">
        <v>2.2400000000000002</v>
      </c>
      <c r="B244">
        <f t="shared" si="18"/>
        <v>25.887803755577853</v>
      </c>
      <c r="C244">
        <f t="shared" si="16"/>
        <v>13.055962856193423</v>
      </c>
      <c r="D244">
        <f t="shared" si="17"/>
        <v>5.6780847640545042</v>
      </c>
    </row>
    <row r="245" spans="1:4" x14ac:dyDescent="0.25">
      <c r="A245">
        <v>2.25</v>
      </c>
      <c r="B245">
        <f t="shared" si="18"/>
        <v>25.854046228592193</v>
      </c>
      <c r="C245">
        <f t="shared" si="16"/>
        <v>13.012473488694752</v>
      </c>
      <c r="D245">
        <f t="shared" si="17"/>
        <v>5.640709809311427</v>
      </c>
    </row>
    <row r="246" spans="1:4" x14ac:dyDescent="0.25">
      <c r="A246">
        <v>2.2599999999999998</v>
      </c>
      <c r="B246">
        <f t="shared" si="18"/>
        <v>25.820252554631033</v>
      </c>
      <c r="C246">
        <f t="shared" si="16"/>
        <v>12.968891266227921</v>
      </c>
      <c r="D246">
        <f t="shared" si="17"/>
        <v>5.6033050717373545</v>
      </c>
    </row>
    <row r="247" spans="1:4" x14ac:dyDescent="0.25">
      <c r="A247">
        <v>2.27</v>
      </c>
      <c r="B247">
        <f t="shared" si="18"/>
        <v>25.786422716244036</v>
      </c>
      <c r="C247">
        <f t="shared" si="16"/>
        <v>12.925215436501748</v>
      </c>
      <c r="D247">
        <f t="shared" si="17"/>
        <v>5.5658706138450444</v>
      </c>
    </row>
    <row r="248" spans="1:4" x14ac:dyDescent="0.25">
      <c r="A248">
        <v>2.2799999999999998</v>
      </c>
      <c r="B248">
        <f t="shared" si="18"/>
        <v>25.752556698517289</v>
      </c>
      <c r="C248">
        <f t="shared" si="16"/>
        <v>12.88144523639837</v>
      </c>
      <c r="D248">
        <f t="shared" si="17"/>
        <v>5.5284065022794877</v>
      </c>
    </row>
    <row r="249" spans="1:4" x14ac:dyDescent="0.25">
      <c r="A249">
        <v>2.29</v>
      </c>
      <c r="B249">
        <f t="shared" si="18"/>
        <v>25.718654489165086</v>
      </c>
      <c r="C249">
        <f t="shared" si="16"/>
        <v>12.83757989175294</v>
      </c>
      <c r="D249">
        <f t="shared" si="17"/>
        <v>5.490912807954702</v>
      </c>
    </row>
    <row r="250" spans="1:4" x14ac:dyDescent="0.25">
      <c r="A250">
        <v>2.2999999999999998</v>
      </c>
      <c r="B250">
        <f t="shared" si="18"/>
        <v>25.684716078624771</v>
      </c>
      <c r="C250">
        <f t="shared" si="16"/>
        <v>12.793618617127628</v>
      </c>
      <c r="D250">
        <f t="shared" si="17"/>
        <v>5.4533896061949312</v>
      </c>
    </row>
    <row r="251" spans="1:4" x14ac:dyDescent="0.25">
      <c r="A251">
        <v>2.31</v>
      </c>
      <c r="B251">
        <f t="shared" si="18"/>
        <v>25.650741460154901</v>
      </c>
      <c r="C251">
        <f t="shared" ref="C251:C314" si="19">BSPrice($B$2,100,$B$4,$B$5,4-A251)</f>
        <v>12.749560615579432</v>
      </c>
      <c r="D251">
        <f t="shared" ref="D251:D314" si="20">BSPrice($B$2,120,$B$4,$B$5,4-A251)</f>
        <v>5.4158369768808372</v>
      </c>
    </row>
    <row r="252" spans="1:4" x14ac:dyDescent="0.25">
      <c r="A252">
        <v>2.3199999999999998</v>
      </c>
      <c r="B252">
        <f t="shared" si="18"/>
        <v>25.616730629936665</v>
      </c>
      <c r="C252">
        <f t="shared" si="19"/>
        <v>12.70540507842208</v>
      </c>
      <c r="D252">
        <f t="shared" si="20"/>
        <v>5.3782550046006552</v>
      </c>
    </row>
    <row r="253" spans="1:4" x14ac:dyDescent="0.25">
      <c r="A253">
        <v>2.33</v>
      </c>
      <c r="B253">
        <f t="shared" si="18"/>
        <v>25.582683587178881</v>
      </c>
      <c r="C253">
        <f t="shared" si="19"/>
        <v>12.66115118498133</v>
      </c>
      <c r="D253">
        <f t="shared" si="20"/>
        <v>5.3406437788066814</v>
      </c>
    </row>
    <row r="254" spans="1:4" x14ac:dyDescent="0.25">
      <c r="A254">
        <v>2.34</v>
      </c>
      <c r="B254">
        <f t="shared" si="18"/>
        <v>25.548600334226464</v>
      </c>
      <c r="C254">
        <f t="shared" si="19"/>
        <v>12.616798102343729</v>
      </c>
      <c r="D254">
        <f t="shared" si="20"/>
        <v>5.3030033939771304</v>
      </c>
    </row>
    <row r="255" spans="1:4" x14ac:dyDescent="0.25">
      <c r="A255">
        <v>2.35</v>
      </c>
      <c r="B255">
        <f t="shared" si="18"/>
        <v>25.514480876672664</v>
      </c>
      <c r="C255">
        <f t="shared" si="19"/>
        <v>12.572344985098642</v>
      </c>
      <c r="D255">
        <f t="shared" si="20"/>
        <v>5.2653339497835594</v>
      </c>
    </row>
    <row r="256" spans="1:4" x14ac:dyDescent="0.25">
      <c r="A256">
        <v>2.36</v>
      </c>
      <c r="B256">
        <f t="shared" si="18"/>
        <v>25.480325223475241</v>
      </c>
      <c r="C256">
        <f t="shared" si="19"/>
        <v>12.527790975073126</v>
      </c>
      <c r="D256">
        <f t="shared" si="20"/>
        <v>5.2276355512643446</v>
      </c>
    </row>
    <row r="257" spans="1:4" x14ac:dyDescent="0.25">
      <c r="A257">
        <v>2.37</v>
      </c>
      <c r="B257">
        <f t="shared" si="18"/>
        <v>25.446133387076561</v>
      </c>
      <c r="C257">
        <f t="shared" si="19"/>
        <v>12.483135201059588</v>
      </c>
      <c r="D257">
        <f t="shared" si="20"/>
        <v>5.1899083090040827</v>
      </c>
    </row>
    <row r="258" spans="1:4" x14ac:dyDescent="0.25">
      <c r="A258">
        <v>2.38</v>
      </c>
      <c r="B258">
        <f t="shared" si="18"/>
        <v>25.411905383527873</v>
      </c>
      <c r="C258">
        <f t="shared" si="19"/>
        <v>12.438376778535913</v>
      </c>
      <c r="D258">
        <f t="shared" si="20"/>
        <v>5.1521523393193762</v>
      </c>
    </row>
    <row r="259" spans="1:4" x14ac:dyDescent="0.25">
      <c r="A259">
        <v>2.39</v>
      </c>
      <c r="B259">
        <f t="shared" si="18"/>
        <v>25.377641232617925</v>
      </c>
      <c r="C259">
        <f t="shared" si="19"/>
        <v>12.393514809377754</v>
      </c>
      <c r="D259">
        <f t="shared" si="20"/>
        <v>5.1143677644512335</v>
      </c>
    </row>
    <row r="260" spans="1:4" x14ac:dyDescent="0.25">
      <c r="A260">
        <v>2.4</v>
      </c>
      <c r="B260">
        <f t="shared" si="18"/>
        <v>25.343340958006056</v>
      </c>
      <c r="C260">
        <f t="shared" si="19"/>
        <v>12.348548381562905</v>
      </c>
      <c r="D260">
        <f t="shared" si="20"/>
        <v>5.0765547127642598</v>
      </c>
    </row>
    <row r="261" spans="1:4" x14ac:dyDescent="0.25">
      <c r="A261">
        <v>2.41</v>
      </c>
      <c r="B261">
        <f t="shared" si="18"/>
        <v>25.309004587359905</v>
      </c>
      <c r="C261">
        <f t="shared" si="19"/>
        <v>12.30347656886722</v>
      </c>
      <c r="D261">
        <f t="shared" si="20"/>
        <v>5.038713318952972</v>
      </c>
    </row>
    <row r="262" spans="1:4" x14ac:dyDescent="0.25">
      <c r="A262">
        <v>2.42</v>
      </c>
      <c r="B262">
        <f t="shared" si="18"/>
        <v>25.274632152497979</v>
      </c>
      <c r="C262">
        <f t="shared" si="19"/>
        <v>12.258298430551953</v>
      </c>
      <c r="D262">
        <f t="shared" si="20"/>
        <v>5.0008437242554917</v>
      </c>
    </row>
    <row r="263" spans="1:4" x14ac:dyDescent="0.25">
      <c r="A263">
        <v>2.4300000000000002</v>
      </c>
      <c r="B263">
        <f t="shared" si="18"/>
        <v>25.240223689537235</v>
      </c>
      <c r="C263">
        <f t="shared" si="19"/>
        <v>12.213013011042277</v>
      </c>
      <c r="D263">
        <f t="shared" si="20"/>
        <v>4.9629460766749975</v>
      </c>
    </row>
    <row r="264" spans="1:4" x14ac:dyDescent="0.25">
      <c r="A264">
        <v>2.44</v>
      </c>
      <c r="B264">
        <f t="shared" si="18"/>
        <v>25.205779239045725</v>
      </c>
      <c r="C264">
        <f t="shared" si="19"/>
        <v>12.167619339596431</v>
      </c>
      <c r="D264">
        <f t="shared" si="20"/>
        <v>4.9250205312090705</v>
      </c>
    </row>
    <row r="265" spans="1:4" x14ac:dyDescent="0.25">
      <c r="A265">
        <v>2.4500000000000002</v>
      </c>
      <c r="B265">
        <f t="shared" si="18"/>
        <v>25.171298846200937</v>
      </c>
      <c r="C265">
        <f t="shared" si="19"/>
        <v>12.122116429965438</v>
      </c>
      <c r="D265">
        <f t="shared" si="20"/>
        <v>4.8870672500873704</v>
      </c>
    </row>
    <row r="266" spans="1:4" x14ac:dyDescent="0.25">
      <c r="A266">
        <v>2.46</v>
      </c>
      <c r="B266">
        <f t="shared" si="18"/>
        <v>25.136782560953382</v>
      </c>
      <c r="C266">
        <f t="shared" si="19"/>
        <v>12.076503280042871</v>
      </c>
      <c r="D266">
        <f t="shared" si="20"/>
        <v>4.8490864030181591</v>
      </c>
    </row>
    <row r="267" spans="1:4" x14ac:dyDescent="0.25">
      <c r="A267">
        <v>2.4700000000000002</v>
      </c>
      <c r="B267">
        <f t="shared" si="18"/>
        <v>25.102230438196262</v>
      </c>
      <c r="C267">
        <f t="shared" si="19"/>
        <v>12.030778871504422</v>
      </c>
      <c r="D267">
        <f t="shared" si="20"/>
        <v>4.811078167443549</v>
      </c>
    </row>
    <row r="268" spans="1:4" x14ac:dyDescent="0.25">
      <c r="A268">
        <v>2.48</v>
      </c>
      <c r="B268">
        <f t="shared" si="18"/>
        <v>25.067642537941111</v>
      </c>
      <c r="C268">
        <f t="shared" si="19"/>
        <v>11.984942169436827</v>
      </c>
      <c r="D268">
        <f t="shared" si="20"/>
        <v>4.7730427288043522</v>
      </c>
    </row>
    <row r="269" spans="1:4" x14ac:dyDescent="0.25">
      <c r="A269">
        <v>2.4900000000000002</v>
      </c>
      <c r="B269">
        <f t="shared" si="18"/>
        <v>25.033018925499594</v>
      </c>
      <c r="C269">
        <f t="shared" si="19"/>
        <v>11.938992121955755</v>
      </c>
      <c r="D269">
        <f t="shared" si="20"/>
        <v>4.7349802808145629</v>
      </c>
    </row>
    <row r="270" spans="1:4" x14ac:dyDescent="0.25">
      <c r="A270">
        <v>2.5</v>
      </c>
      <c r="B270">
        <f t="shared" si="18"/>
        <v>24.998359671672095</v>
      </c>
      <c r="C270">
        <f t="shared" si="19"/>
        <v>11.892927659812431</v>
      </c>
      <c r="D270">
        <f t="shared" si="20"/>
        <v>4.6968910257461687</v>
      </c>
    </row>
    <row r="271" spans="1:4" x14ac:dyDescent="0.25">
      <c r="A271">
        <v>2.5099999999999998</v>
      </c>
      <c r="B271">
        <f t="shared" si="18"/>
        <v>24.963664852942802</v>
      </c>
      <c r="C271">
        <f t="shared" si="19"/>
        <v>11.84674769598829</v>
      </c>
      <c r="D271">
        <f t="shared" si="20"/>
        <v>4.6587751747243704</v>
      </c>
    </row>
    <row r="272" spans="1:4" x14ac:dyDescent="0.25">
      <c r="A272">
        <v>2.52</v>
      </c>
      <c r="B272">
        <f t="shared" si="18"/>
        <v>24.928934551682069</v>
      </c>
      <c r="C272">
        <f t="shared" si="19"/>
        <v>11.800451125277524</v>
      </c>
      <c r="D272">
        <f t="shared" si="20"/>
        <v>4.6206329480339416</v>
      </c>
    </row>
    <row r="273" spans="1:4" x14ac:dyDescent="0.25">
      <c r="A273">
        <v>2.5299999999999998</v>
      </c>
      <c r="B273">
        <f t="shared" si="18"/>
        <v>24.894168856355947</v>
      </c>
      <c r="C273">
        <f t="shared" si="19"/>
        <v>11.754036823856778</v>
      </c>
      <c r="D273">
        <f t="shared" si="20"/>
        <v>4.5824645754371698</v>
      </c>
    </row>
    <row r="274" spans="1:4" x14ac:dyDescent="0.25">
      <c r="A274">
        <v>2.54</v>
      </c>
      <c r="B274">
        <f t="shared" si="18"/>
        <v>24.859367861743404</v>
      </c>
      <c r="C274">
        <f t="shared" si="19"/>
        <v>11.707503648841817</v>
      </c>
      <c r="D274">
        <f t="shared" si="20"/>
        <v>4.5442702965036128</v>
      </c>
    </row>
    <row r="275" spans="1:4" x14ac:dyDescent="0.25">
      <c r="A275">
        <v>2.5499999999999998</v>
      </c>
      <c r="B275">
        <f t="shared" si="18"/>
        <v>24.824531669161519</v>
      </c>
      <c r="C275">
        <f t="shared" si="19"/>
        <v>11.660850437830337</v>
      </c>
      <c r="D275">
        <f t="shared" si="20"/>
        <v>4.506050360952468</v>
      </c>
    </row>
    <row r="276" spans="1:4" x14ac:dyDescent="0.25">
      <c r="A276">
        <v>2.56</v>
      </c>
      <c r="B276">
        <f t="shared" si="18"/>
        <v>24.789660386698742</v>
      </c>
      <c r="C276">
        <f t="shared" si="19"/>
        <v>11.614076008430768</v>
      </c>
      <c r="D276">
        <f t="shared" si="20"/>
        <v>4.4678050290079563</v>
      </c>
    </row>
    <row r="277" spans="1:4" x14ac:dyDescent="0.25">
      <c r="A277">
        <v>2.57</v>
      </c>
      <c r="B277">
        <f t="shared" ref="B277:B340" si="21">BSPrice($B$2,80,$B$4,$B$5,4-A277)</f>
        <v>24.754754129456945</v>
      </c>
      <c r="C277">
        <f t="shared" si="19"/>
        <v>11.567179157776156</v>
      </c>
      <c r="D277">
        <f t="shared" si="20"/>
        <v>4.4295345717682659</v>
      </c>
    </row>
    <row r="278" spans="1:4" x14ac:dyDescent="0.25">
      <c r="A278">
        <v>2.58</v>
      </c>
      <c r="B278">
        <f t="shared" si="21"/>
        <v>24.719813019802146</v>
      </c>
      <c r="C278">
        <f t="shared" si="19"/>
        <v>11.520158662022906</v>
      </c>
      <c r="D278">
        <f t="shared" si="20"/>
        <v>4.3912392715887218</v>
      </c>
    </row>
    <row r="279" spans="1:4" x14ac:dyDescent="0.25">
      <c r="A279">
        <v>2.59</v>
      </c>
      <c r="B279">
        <f t="shared" si="21"/>
        <v>24.684837187624776</v>
      </c>
      <c r="C279">
        <f t="shared" si="19"/>
        <v>11.473013275833406</v>
      </c>
      <c r="D279">
        <f t="shared" si="20"/>
        <v>4.3529194224796512</v>
      </c>
    </row>
    <row r="280" spans="1:4" x14ac:dyDescent="0.25">
      <c r="A280">
        <v>2.6</v>
      </c>
      <c r="B280">
        <f t="shared" si="21"/>
        <v>24.649826770609302</v>
      </c>
      <c r="C280">
        <f t="shared" si="19"/>
        <v>11.425741731842399</v>
      </c>
      <c r="D280">
        <f t="shared" si="20"/>
        <v>4.3145753305198191</v>
      </c>
    </row>
    <row r="281" spans="1:4" x14ac:dyDescent="0.25">
      <c r="A281">
        <v>2.61</v>
      </c>
      <c r="B281">
        <f t="shared" si="21"/>
        <v>24.614781914514143</v>
      </c>
      <c r="C281">
        <f t="shared" si="19"/>
        <v>11.37834274010593</v>
      </c>
      <c r="D281">
        <f t="shared" si="20"/>
        <v>4.2762073142858039</v>
      </c>
    </row>
    <row r="282" spans="1:4" x14ac:dyDescent="0.25">
      <c r="A282">
        <v>2.62</v>
      </c>
      <c r="B282">
        <f t="shared" si="21"/>
        <v>24.579702773461843</v>
      </c>
      <c r="C282">
        <f t="shared" si="19"/>
        <v>11.330814987532541</v>
      </c>
      <c r="D282">
        <f t="shared" si="20"/>
        <v>4.23781570529838</v>
      </c>
    </row>
    <row r="283" spans="1:4" x14ac:dyDescent="0.25">
      <c r="A283">
        <v>2.63</v>
      </c>
      <c r="B283">
        <f t="shared" si="21"/>
        <v>24.544589510240257</v>
      </c>
      <c r="C283">
        <f t="shared" si="19"/>
        <v>11.283157137295959</v>
      </c>
      <c r="D283">
        <f t="shared" si="20"/>
        <v>4.1994008484862348</v>
      </c>
    </row>
    <row r="284" spans="1:4" x14ac:dyDescent="0.25">
      <c r="A284">
        <v>2.64</v>
      </c>
      <c r="B284">
        <f t="shared" si="21"/>
        <v>24.50944229661501</v>
      </c>
      <c r="C284">
        <f t="shared" si="19"/>
        <v>11.235367828228339</v>
      </c>
      <c r="D284">
        <f t="shared" si="20"/>
        <v>4.1609631026682541</v>
      </c>
    </row>
    <row r="285" spans="1:4" x14ac:dyDescent="0.25">
      <c r="A285">
        <v>2.65</v>
      </c>
      <c r="B285">
        <f t="shared" si="21"/>
        <v>24.474261313653692</v>
      </c>
      <c r="C285">
        <f t="shared" si="19"/>
        <v>11.18744567419351</v>
      </c>
      <c r="D285">
        <f t="shared" si="20"/>
        <v>4.1225028410547937</v>
      </c>
    </row>
    <row r="286" spans="1:4" x14ac:dyDescent="0.25">
      <c r="A286">
        <v>2.66</v>
      </c>
      <c r="B286">
        <f t="shared" si="21"/>
        <v>24.439046752062495</v>
      </c>
      <c r="C286">
        <f t="shared" si="19"/>
        <v>11.139389263439284</v>
      </c>
      <c r="D286">
        <f t="shared" si="20"/>
        <v>4.0840204517690477</v>
      </c>
    </row>
    <row r="287" spans="1:4" x14ac:dyDescent="0.25">
      <c r="A287">
        <v>2.67</v>
      </c>
      <c r="B287">
        <f t="shared" si="21"/>
        <v>24.403798812535467</v>
      </c>
      <c r="C287">
        <f t="shared" si="19"/>
        <v>11.091197157927866</v>
      </c>
      <c r="D287">
        <f t="shared" si="20"/>
        <v>4.0455163383893442</v>
      </c>
    </row>
    <row r="288" spans="1:4" x14ac:dyDescent="0.25">
      <c r="A288">
        <v>2.68</v>
      </c>
      <c r="B288">
        <f t="shared" si="21"/>
        <v>24.368517706117199</v>
      </c>
      <c r="C288">
        <f t="shared" si="19"/>
        <v>11.04286789264386</v>
      </c>
      <c r="D288">
        <f t="shared" si="20"/>
        <v>4.006990920513287</v>
      </c>
    </row>
    <row r="289" spans="1:4" x14ac:dyDescent="0.25">
      <c r="A289">
        <v>2.69</v>
      </c>
      <c r="B289">
        <f t="shared" si="21"/>
        <v>24.333203654579385</v>
      </c>
      <c r="C289">
        <f t="shared" si="19"/>
        <v>10.994399974878364</v>
      </c>
      <c r="D289">
        <f t="shared" si="20"/>
        <v>3.9684446343447379</v>
      </c>
    </row>
    <row r="290" spans="1:4" x14ac:dyDescent="0.25">
      <c r="A290">
        <v>2.7</v>
      </c>
      <c r="B290">
        <f t="shared" si="21"/>
        <v>24.297856890811822</v>
      </c>
      <c r="C290">
        <f t="shared" si="19"/>
        <v>10.945791883488555</v>
      </c>
      <c r="D290">
        <f t="shared" si="20"/>
        <v>3.9298779333048133</v>
      </c>
    </row>
    <row r="291" spans="1:4" x14ac:dyDescent="0.25">
      <c r="A291">
        <v>2.71</v>
      </c>
      <c r="B291">
        <f t="shared" si="21"/>
        <v>24.26247765922858</v>
      </c>
      <c r="C291">
        <f t="shared" si="19"/>
        <v>10.897042068131704</v>
      </c>
      <c r="D291">
        <f t="shared" si="20"/>
        <v>3.8912912886678375</v>
      </c>
    </row>
    <row r="292" spans="1:4" x14ac:dyDescent="0.25">
      <c r="A292">
        <v>2.72</v>
      </c>
      <c r="B292">
        <f t="shared" si="21"/>
        <v>24.227066216189748</v>
      </c>
      <c r="C292">
        <f t="shared" si="19"/>
        <v>10.848148948472263</v>
      </c>
      <c r="D292">
        <f t="shared" si="20"/>
        <v>3.8526851902234838</v>
      </c>
    </row>
    <row r="293" spans="1:4" x14ac:dyDescent="0.25">
      <c r="A293">
        <v>2.73</v>
      </c>
      <c r="B293">
        <f t="shared" si="21"/>
        <v>24.191622830439755</v>
      </c>
      <c r="C293">
        <f t="shared" si="19"/>
        <v>10.799110913361154</v>
      </c>
      <c r="D293">
        <f t="shared" si="20"/>
        <v>3.8140601469663538</v>
      </c>
    </row>
    <row r="294" spans="1:4" x14ac:dyDescent="0.25">
      <c r="A294">
        <v>2.74</v>
      </c>
      <c r="B294">
        <f t="shared" si="21"/>
        <v>24.156147783562655</v>
      </c>
      <c r="C294">
        <f t="shared" si="19"/>
        <v>10.749926319985958</v>
      </c>
      <c r="D294">
        <f t="shared" si="20"/>
        <v>3.7754166878142157</v>
      </c>
    </row>
    <row r="295" spans="1:4" x14ac:dyDescent="0.25">
      <c r="A295">
        <v>2.75</v>
      </c>
      <c r="B295">
        <f t="shared" si="21"/>
        <v>24.120641370455271</v>
      </c>
      <c r="C295">
        <f t="shared" si="19"/>
        <v>10.700593492990615</v>
      </c>
      <c r="D295">
        <f t="shared" si="20"/>
        <v>3.7367553623563445</v>
      </c>
    </row>
    <row r="296" spans="1:4" x14ac:dyDescent="0.25">
      <c r="A296">
        <v>2.76</v>
      </c>
      <c r="B296">
        <f t="shared" si="21"/>
        <v>24.085103899819007</v>
      </c>
      <c r="C296">
        <f t="shared" si="19"/>
        <v>10.65111072356342</v>
      </c>
      <c r="D296">
        <f t="shared" si="20"/>
        <v>3.6980767416332512</v>
      </c>
    </row>
    <row r="297" spans="1:4" x14ac:dyDescent="0.25">
      <c r="A297">
        <v>2.77</v>
      </c>
      <c r="B297">
        <f t="shared" si="21"/>
        <v>24.049535694670972</v>
      </c>
      <c r="C297">
        <f t="shared" si="19"/>
        <v>10.601476268491979</v>
      </c>
      <c r="D297">
        <f t="shared" si="20"/>
        <v>3.6593814189495437</v>
      </c>
    </row>
    <row r="298" spans="1:4" x14ac:dyDescent="0.25">
      <c r="A298">
        <v>2.78</v>
      </c>
      <c r="B298">
        <f t="shared" si="21"/>
        <v>24.013937092875398</v>
      </c>
      <c r="C298">
        <f t="shared" si="19"/>
        <v>10.551688349183348</v>
      </c>
      <c r="D298">
        <f t="shared" si="20"/>
        <v>3.6206700107211693</v>
      </c>
    </row>
    <row r="299" spans="1:4" x14ac:dyDescent="0.25">
      <c r="A299">
        <v>2.79</v>
      </c>
      <c r="B299">
        <f t="shared" si="21"/>
        <v>23.978308447696158</v>
      </c>
      <c r="C299">
        <f t="shared" si="19"/>
        <v>10.501745150648171</v>
      </c>
      <c r="D299">
        <f t="shared" si="20"/>
        <v>3.5819431573589142</v>
      </c>
    </row>
    <row r="300" spans="1:4" x14ac:dyDescent="0.25">
      <c r="A300">
        <v>2.8</v>
      </c>
      <c r="B300">
        <f t="shared" si="21"/>
        <v>23.942650128371369</v>
      </c>
      <c r="C300">
        <f t="shared" si="19"/>
        <v>10.451644820446914</v>
      </c>
      <c r="D300">
        <f t="shared" si="20"/>
        <v>3.5432015241901502</v>
      </c>
    </row>
    <row r="301" spans="1:4" x14ac:dyDescent="0.25">
      <c r="A301">
        <v>2.81</v>
      </c>
      <c r="B301">
        <f t="shared" si="21"/>
        <v>23.906962520711016</v>
      </c>
      <c r="C301">
        <f t="shared" si="19"/>
        <v>10.401385467596388</v>
      </c>
      <c r="D301">
        <f t="shared" si="20"/>
        <v>3.5044458024200096</v>
      </c>
    </row>
    <row r="302" spans="1:4" x14ac:dyDescent="0.25">
      <c r="A302">
        <v>2.82</v>
      </c>
      <c r="B302">
        <f t="shared" si="21"/>
        <v>23.871246027718446</v>
      </c>
      <c r="C302">
        <f t="shared" si="19"/>
        <v>10.350965161435134</v>
      </c>
      <c r="D302">
        <f t="shared" si="20"/>
        <v>3.4656767101346646</v>
      </c>
    </row>
    <row r="303" spans="1:4" x14ac:dyDescent="0.25">
      <c r="A303">
        <v>2.83</v>
      </c>
      <c r="B303">
        <f t="shared" si="21"/>
        <v>23.835501070237299</v>
      </c>
      <c r="C303">
        <f t="shared" si="19"/>
        <v>10.300381930445166</v>
      </c>
      <c r="D303">
        <f t="shared" si="20"/>
        <v>3.4268949933484349</v>
      </c>
    </row>
    <row r="304" spans="1:4" x14ac:dyDescent="0.25">
      <c r="A304">
        <v>2.84</v>
      </c>
      <c r="B304">
        <f t="shared" si="21"/>
        <v>23.799728087624242</v>
      </c>
      <c r="C304">
        <f t="shared" si="19"/>
        <v>10.249633761028639</v>
      </c>
      <c r="D304">
        <f t="shared" si="20"/>
        <v>3.3881014270968035</v>
      </c>
    </row>
    <row r="305" spans="1:4" x14ac:dyDescent="0.25">
      <c r="A305">
        <v>2.85</v>
      </c>
      <c r="B305">
        <f t="shared" si="21"/>
        <v>23.763927538449384</v>
      </c>
      <c r="C305">
        <f t="shared" si="19"/>
        <v>10.198718596236668</v>
      </c>
      <c r="D305">
        <f t="shared" si="20"/>
        <v>3.3492968165779251</v>
      </c>
    </row>
    <row r="306" spans="1:4" x14ac:dyDescent="0.25">
      <c r="A306">
        <v>2.86</v>
      </c>
      <c r="B306">
        <f t="shared" si="21"/>
        <v>23.728099901225065</v>
      </c>
      <c r="C306">
        <f t="shared" si="19"/>
        <v>10.147634334448577</v>
      </c>
      <c r="D306">
        <f t="shared" si="20"/>
        <v>3.3104819983448879</v>
      </c>
    </row>
    <row r="307" spans="1:4" x14ac:dyDescent="0.25">
      <c r="A307">
        <v>2.87</v>
      </c>
      <c r="B307">
        <f t="shared" si="21"/>
        <v>23.692245675164639</v>
      </c>
      <c r="C307">
        <f t="shared" si="19"/>
        <v>10.096378827998826</v>
      </c>
      <c r="D307">
        <f t="shared" si="20"/>
        <v>3.2716578415512898</v>
      </c>
    </row>
    <row r="308" spans="1:4" x14ac:dyDescent="0.25">
      <c r="A308">
        <v>2.88</v>
      </c>
      <c r="B308">
        <f t="shared" si="21"/>
        <v>23.656365380972431</v>
      </c>
      <c r="C308">
        <f t="shared" si="19"/>
        <v>10.044949881749101</v>
      </c>
      <c r="D308">
        <f t="shared" si="20"/>
        <v>3.2328252492528944</v>
      </c>
    </row>
    <row r="309" spans="1:4" x14ac:dyDescent="0.25">
      <c r="A309">
        <v>2.89</v>
      </c>
      <c r="B309">
        <f t="shared" si="21"/>
        <v>23.620459561666273</v>
      </c>
      <c r="C309">
        <f t="shared" si="19"/>
        <v>9.9933452516030634</v>
      </c>
      <c r="D309">
        <f t="shared" si="20"/>
        <v>3.1939851597683022</v>
      </c>
    </row>
    <row r="310" spans="1:4" x14ac:dyDescent="0.25">
      <c r="A310">
        <v>2.9</v>
      </c>
      <c r="B310">
        <f t="shared" si="21"/>
        <v>23.584528783434219</v>
      </c>
      <c r="C310">
        <f t="shared" si="19"/>
        <v>9.9415626429607702</v>
      </c>
      <c r="D310">
        <f t="shared" si="20"/>
        <v>3.15513854810147</v>
      </c>
    </row>
    <row r="311" spans="1:4" x14ac:dyDescent="0.25">
      <c r="A311">
        <v>2.91</v>
      </c>
      <c r="B311">
        <f t="shared" si="21"/>
        <v>23.548573636526708</v>
      </c>
      <c r="C311">
        <f t="shared" si="19"/>
        <v>9.8895997091096088</v>
      </c>
      <c r="D311">
        <f t="shared" si="20"/>
        <v>3.1162864274295559</v>
      </c>
    </row>
    <row r="312" spans="1:4" x14ac:dyDescent="0.25">
      <c r="A312">
        <v>2.92</v>
      </c>
      <c r="B312">
        <f t="shared" si="21"/>
        <v>23.512594736186212</v>
      </c>
      <c r="C312">
        <f t="shared" si="19"/>
        <v>9.8374540495488443</v>
      </c>
      <c r="D312">
        <f t="shared" si="20"/>
        <v>3.0774298506592701</v>
      </c>
    </row>
    <row r="313" spans="1:4" x14ac:dyDescent="0.25">
      <c r="A313">
        <v>2.93</v>
      </c>
      <c r="B313">
        <f t="shared" si="21"/>
        <v>23.476592723615607</v>
      </c>
      <c r="C313">
        <f t="shared" si="19"/>
        <v>9.7851232082441779</v>
      </c>
      <c r="D313">
        <f t="shared" si="20"/>
        <v>3.0385699120554537</v>
      </c>
    </row>
    <row r="314" spans="1:4" x14ac:dyDescent="0.25">
      <c r="A314">
        <v>2.94</v>
      </c>
      <c r="B314">
        <f t="shared" si="21"/>
        <v>23.440568266987384</v>
      </c>
      <c r="C314">
        <f t="shared" si="19"/>
        <v>9.7326046718087493</v>
      </c>
      <c r="D314">
        <f t="shared" si="20"/>
        <v>2.9997077489456228</v>
      </c>
    </row>
    <row r="315" spans="1:4" x14ac:dyDescent="0.25">
      <c r="A315">
        <v>2.95</v>
      </c>
      <c r="B315">
        <f t="shared" si="21"/>
        <v>23.404522062495456</v>
      </c>
      <c r="C315">
        <f t="shared" ref="C315:C378" si="22">BSPrice($B$2,100,$B$4,$B$5,4-A315)</f>
        <v>9.6798958676067617</v>
      </c>
      <c r="D315">
        <f t="shared" ref="D315:D378" si="23">BSPrice($B$2,120,$B$4,$B$5,4-A315)</f>
        <v>2.9608445435046642</v>
      </c>
    </row>
    <row r="316" spans="1:4" x14ac:dyDescent="0.25">
      <c r="A316">
        <v>2.96</v>
      </c>
      <c r="B316">
        <f t="shared" si="21"/>
        <v>23.368454835451381</v>
      </c>
      <c r="C316">
        <f t="shared" si="22"/>
        <v>9.6269941617757624</v>
      </c>
      <c r="D316">
        <f t="shared" si="23"/>
        <v>2.9219815246237029</v>
      </c>
    </row>
    <row r="317" spans="1:4" x14ac:dyDescent="0.25">
      <c r="A317">
        <v>2.97</v>
      </c>
      <c r="B317">
        <f t="shared" si="21"/>
        <v>23.33236734142729</v>
      </c>
      <c r="C317">
        <f t="shared" si="22"/>
        <v>9.5738968571631098</v>
      </c>
      <c r="D317">
        <f t="shared" si="23"/>
        <v>2.8831199698679062</v>
      </c>
    </row>
    <row r="318" spans="1:4" x14ac:dyDescent="0.25">
      <c r="A318">
        <v>2.98</v>
      </c>
      <c r="B318">
        <f t="shared" si="21"/>
        <v>23.296260367447438</v>
      </c>
      <c r="C318">
        <f t="shared" si="22"/>
        <v>9.5206011911720712</v>
      </c>
      <c r="D318">
        <f t="shared" si="23"/>
        <v>2.8442612075279614</v>
      </c>
    </row>
    <row r="319" spans="1:4" x14ac:dyDescent="0.25">
      <c r="A319">
        <v>2.99</v>
      </c>
      <c r="B319">
        <f t="shared" si="21"/>
        <v>23.260134733230746</v>
      </c>
      <c r="C319">
        <f t="shared" si="22"/>
        <v>9.4671043335128395</v>
      </c>
      <c r="D319">
        <f t="shared" si="23"/>
        <v>2.80540661877028</v>
      </c>
    </row>
    <row r="320" spans="1:4" x14ac:dyDescent="0.25">
      <c r="A320">
        <v>3</v>
      </c>
      <c r="B320">
        <f t="shared" si="21"/>
        <v>23.223991292486751</v>
      </c>
      <c r="C320">
        <f t="shared" si="22"/>
        <v>9.4134033838530122</v>
      </c>
      <c r="D320">
        <f t="shared" si="23"/>
        <v>2.7665576398914267</v>
      </c>
    </row>
    <row r="321" spans="1:4" x14ac:dyDescent="0.25">
      <c r="A321">
        <v>3.01</v>
      </c>
      <c r="B321">
        <f t="shared" si="21"/>
        <v>23.187830934267158</v>
      </c>
      <c r="C321">
        <f t="shared" si="22"/>
        <v>9.3594953693622855</v>
      </c>
      <c r="D321">
        <f t="shared" si="23"/>
        <v>2.7277157646823911</v>
      </c>
    </row>
    <row r="322" spans="1:4" x14ac:dyDescent="0.25">
      <c r="A322">
        <v>3.02</v>
      </c>
      <c r="B322">
        <f t="shared" si="21"/>
        <v>23.151654584375873</v>
      </c>
      <c r="C322">
        <f t="shared" si="22"/>
        <v>9.3053772421450596</v>
      </c>
      <c r="D322">
        <f t="shared" si="23"/>
        <v>2.6888825469089324</v>
      </c>
    </row>
    <row r="323" spans="1:4" x14ac:dyDescent="0.25">
      <c r="A323">
        <v>3.03</v>
      </c>
      <c r="B323">
        <f t="shared" si="21"/>
        <v>23.115463206840111</v>
      </c>
      <c r="C323">
        <f t="shared" si="22"/>
        <v>9.2510458765552332</v>
      </c>
      <c r="D323">
        <f t="shared" si="23"/>
        <v>2.6500596029144572</v>
      </c>
    </row>
    <row r="324" spans="1:4" x14ac:dyDescent="0.25">
      <c r="A324">
        <v>3.04</v>
      </c>
      <c r="B324">
        <f t="shared" si="21"/>
        <v>23.079257805445234</v>
      </c>
      <c r="C324">
        <f t="shared" si="22"/>
        <v>9.1964980663858356</v>
      </c>
      <c r="D324">
        <f t="shared" si="23"/>
        <v>2.611248614352188</v>
      </c>
    </row>
    <row r="325" spans="1:4" x14ac:dyDescent="0.25">
      <c r="A325">
        <v>3.05</v>
      </c>
      <c r="B325">
        <f t="shared" si="21"/>
        <v>23.043039425336602</v>
      </c>
      <c r="C325">
        <f t="shared" si="22"/>
        <v>9.1417305219269327</v>
      </c>
      <c r="D325">
        <f t="shared" si="23"/>
        <v>2.5724513310540318</v>
      </c>
    </row>
    <row r="326" spans="1:4" x14ac:dyDescent="0.25">
      <c r="A326">
        <v>3.06</v>
      </c>
      <c r="B326">
        <f t="shared" si="21"/>
        <v>23.006809154691222</v>
      </c>
      <c r="C326">
        <f t="shared" si="22"/>
        <v>9.0867398668836117</v>
      </c>
      <c r="D326">
        <f t="shared" si="23"/>
        <v>2.5336695740439787</v>
      </c>
    </row>
    <row r="327" spans="1:4" x14ac:dyDescent="0.25">
      <c r="A327">
        <v>3.07</v>
      </c>
      <c r="B327">
        <f t="shared" si="21"/>
        <v>22.970568126462613</v>
      </c>
      <c r="C327">
        <f t="shared" si="22"/>
        <v>9.0315226351462492</v>
      </c>
      <c r="D327">
        <f t="shared" si="23"/>
        <v>2.4949052387041615</v>
      </c>
    </row>
    <row r="328" spans="1:4" x14ac:dyDescent="0.25">
      <c r="A328">
        <v>3.08</v>
      </c>
      <c r="B328">
        <f t="shared" si="21"/>
        <v>22.934317520202111</v>
      </c>
      <c r="C328">
        <f t="shared" si="22"/>
        <v>8.9760752674040862</v>
      </c>
      <c r="D328">
        <f t="shared" si="23"/>
        <v>2.4561602981024553</v>
      </c>
    </row>
    <row r="329" spans="1:4" x14ac:dyDescent="0.25">
      <c r="A329">
        <v>3.09</v>
      </c>
      <c r="B329">
        <f t="shared" si="21"/>
        <v>22.898058563960422</v>
      </c>
      <c r="C329">
        <f t="shared" si="22"/>
        <v>8.920394107592843</v>
      </c>
      <c r="D329">
        <f t="shared" si="23"/>
        <v>2.4174368064909979</v>
      </c>
    </row>
    <row r="330" spans="1:4" x14ac:dyDescent="0.25">
      <c r="A330">
        <v>3.1</v>
      </c>
      <c r="B330">
        <f t="shared" si="21"/>
        <v>22.861792536272592</v>
      </c>
      <c r="C330">
        <f t="shared" si="22"/>
        <v>8.8644753991661371</v>
      </c>
      <c r="D330">
        <f t="shared" si="23"/>
        <v>2.3787369029854819</v>
      </c>
    </row>
    <row r="331" spans="1:4" x14ac:dyDescent="0.25">
      <c r="A331">
        <v>3.11</v>
      </c>
      <c r="B331">
        <f t="shared" si="21"/>
        <v>22.825520768230778</v>
      </c>
      <c r="C331">
        <f t="shared" si="22"/>
        <v>8.8083152811801337</v>
      </c>
      <c r="D331">
        <f t="shared" si="23"/>
        <v>2.3400628154359588</v>
      </c>
    </row>
    <row r="332" spans="1:4" x14ac:dyDescent="0.25">
      <c r="A332">
        <v>3.12</v>
      </c>
      <c r="B332">
        <f t="shared" si="21"/>
        <v>22.789244645648452</v>
      </c>
      <c r="C332">
        <f t="shared" si="22"/>
        <v>8.75190978417975</v>
      </c>
      <c r="D332">
        <f t="shared" si="23"/>
        <v>2.3014168645003079</v>
      </c>
    </row>
    <row r="333" spans="1:4" x14ac:dyDescent="0.25">
      <c r="A333">
        <v>3.13</v>
      </c>
      <c r="B333">
        <f t="shared" si="21"/>
        <v>22.752965611320327</v>
      </c>
      <c r="C333">
        <f t="shared" si="22"/>
        <v>8.6952548258739029</v>
      </c>
      <c r="D333">
        <f t="shared" si="23"/>
        <v>2.2628014679325488</v>
      </c>
    </row>
    <row r="334" spans="1:4" x14ac:dyDescent="0.25">
      <c r="A334">
        <v>3.14</v>
      </c>
      <c r="B334">
        <f t="shared" si="21"/>
        <v>22.716685167382238</v>
      </c>
      <c r="C334">
        <f t="shared" si="22"/>
        <v>8.6383462065864922</v>
      </c>
      <c r="D334">
        <f t="shared" si="23"/>
        <v>2.2242191450987638</v>
      </c>
    </row>
    <row r="335" spans="1:4" x14ac:dyDescent="0.25">
      <c r="A335">
        <v>3.15</v>
      </c>
      <c r="B335">
        <f t="shared" si="21"/>
        <v>22.680404877775644</v>
      </c>
      <c r="C335">
        <f t="shared" si="22"/>
        <v>8.5811796044689039</v>
      </c>
      <c r="D335">
        <f t="shared" si="23"/>
        <v>2.1856725217341846</v>
      </c>
    </row>
    <row r="336" spans="1:4" x14ac:dyDescent="0.25">
      <c r="A336">
        <v>3.16</v>
      </c>
      <c r="B336">
        <f t="shared" si="21"/>
        <v>22.644126370820992</v>
      </c>
      <c r="C336">
        <f t="shared" si="22"/>
        <v>8.523750570458251</v>
      </c>
      <c r="D336">
        <f t="shared" si="23"/>
        <v>2.1471643349562508</v>
      </c>
    </row>
    <row r="337" spans="1:4" x14ac:dyDescent="0.25">
      <c r="A337">
        <v>3.17</v>
      </c>
      <c r="B337">
        <f t="shared" si="21"/>
        <v>22.607851341905373</v>
      </c>
      <c r="C337">
        <f t="shared" si="22"/>
        <v>8.4660545229648694</v>
      </c>
      <c r="D337">
        <f t="shared" si="23"/>
        <v>2.1086974385489698</v>
      </c>
    </row>
    <row r="338" spans="1:4" x14ac:dyDescent="0.25">
      <c r="A338">
        <v>3.18</v>
      </c>
      <c r="B338">
        <f t="shared" si="21"/>
        <v>22.571581556288709</v>
      </c>
      <c r="C338">
        <f t="shared" si="22"/>
        <v>8.4080867422709762</v>
      </c>
      <c r="D338">
        <f t="shared" si="23"/>
        <v>2.0702748085352414</v>
      </c>
    </row>
    <row r="339" spans="1:4" x14ac:dyDescent="0.25">
      <c r="A339">
        <v>3.19</v>
      </c>
      <c r="B339">
        <f t="shared" si="21"/>
        <v>22.53531885203429</v>
      </c>
      <c r="C339">
        <f t="shared" si="22"/>
        <v>8.349842364621173</v>
      </c>
      <c r="D339">
        <f t="shared" si="23"/>
        <v>2.0318995490548741</v>
      </c>
    </row>
    <row r="340" spans="1:4" x14ac:dyDescent="0.25">
      <c r="A340">
        <v>3.2</v>
      </c>
      <c r="B340">
        <f t="shared" si="21"/>
        <v>22.499065143068247</v>
      </c>
      <c r="C340">
        <f t="shared" si="22"/>
        <v>8.291316375983703</v>
      </c>
      <c r="D340">
        <f t="shared" si="23"/>
        <v>1.9935748985671191</v>
      </c>
    </row>
    <row r="341" spans="1:4" x14ac:dyDescent="0.25">
      <c r="A341">
        <v>3.21</v>
      </c>
      <c r="B341">
        <f t="shared" ref="B341:B404" si="24">BSPrice($B$2,80,$B$4,$B$5,4-A341)</f>
        <v>22.462822422373986</v>
      </c>
      <c r="C341">
        <f t="shared" si="22"/>
        <v>8.2325036054597671</v>
      </c>
      <c r="D341">
        <f t="shared" si="23"/>
        <v>1.9553042363979021</v>
      </c>
    </row>
    <row r="342" spans="1:4" x14ac:dyDescent="0.25">
      <c r="A342">
        <v>3.22</v>
      </c>
      <c r="B342">
        <f t="shared" si="24"/>
        <v>22.426592765326546</v>
      </c>
      <c r="C342">
        <f t="shared" si="22"/>
        <v>8.1733987183164096</v>
      </c>
      <c r="D342">
        <f t="shared" si="23"/>
        <v>1.9170910896531344</v>
      </c>
    </row>
    <row r="343" spans="1:4" x14ac:dyDescent="0.25">
      <c r="A343">
        <v>3.23</v>
      </c>
      <c r="B343">
        <f t="shared" si="24"/>
        <v>22.390378333172901</v>
      </c>
      <c r="C343">
        <f t="shared" si="22"/>
        <v>8.1139962086162019</v>
      </c>
      <c r="D343">
        <f t="shared" si="23"/>
        <v>1.8789391405213465</v>
      </c>
    </row>
    <row r="344" spans="1:4" x14ac:dyDescent="0.25">
      <c r="A344">
        <v>3.24</v>
      </c>
      <c r="B344">
        <f t="shared" si="24"/>
        <v>22.354181376663529</v>
      </c>
      <c r="C344">
        <f t="shared" si="22"/>
        <v>8.0542903914150834</v>
      </c>
      <c r="D344">
        <f t="shared" si="23"/>
        <v>1.8408522339898072</v>
      </c>
    </row>
    <row r="345" spans="1:4" x14ac:dyDescent="0.25">
      <c r="A345">
        <v>3.25</v>
      </c>
      <c r="B345">
        <f t="shared" si="24"/>
        <v>22.318004239841301</v>
      </c>
      <c r="C345">
        <f t="shared" si="22"/>
        <v>7.9942753944966007</v>
      </c>
      <c r="D345">
        <f t="shared" si="23"/>
        <v>1.8028343860006413</v>
      </c>
    </row>
    <row r="346" spans="1:4" x14ac:dyDescent="0.25">
      <c r="A346">
        <v>3.26</v>
      </c>
      <c r="B346">
        <f t="shared" si="24"/>
        <v>22.281849363993093</v>
      </c>
      <c r="C346">
        <f t="shared" si="22"/>
        <v>7.9339451496089142</v>
      </c>
      <c r="D346">
        <f t="shared" si="23"/>
        <v>1.7648897920745568</v>
      </c>
    </row>
    <row r="347" spans="1:4" x14ac:dyDescent="0.25">
      <c r="A347">
        <v>3.27</v>
      </c>
      <c r="B347">
        <f t="shared" si="24"/>
        <v>22.245719291770026</v>
      </c>
      <c r="C347">
        <f t="shared" si="22"/>
        <v>7.8732933831671899</v>
      </c>
      <c r="D347">
        <f t="shared" si="23"/>
        <v>1.7270228364323343</v>
      </c>
    </row>
    <row r="348" spans="1:4" x14ac:dyDescent="0.25">
      <c r="A348">
        <v>3.28</v>
      </c>
      <c r="B348">
        <f t="shared" si="24"/>
        <v>22.209616671481783</v>
      </c>
      <c r="C348">
        <f t="shared" si="22"/>
        <v>7.812313606380954</v>
      </c>
      <c r="D348">
        <f t="shared" si="23"/>
        <v>1.6892381016457203</v>
      </c>
    </row>
    <row r="349" spans="1:4" x14ac:dyDescent="0.25">
      <c r="A349">
        <v>3.29</v>
      </c>
      <c r="B349">
        <f t="shared" si="24"/>
        <v>22.173544261570346</v>
      </c>
      <c r="C349">
        <f t="shared" si="22"/>
        <v>7.7509991047625428</v>
      </c>
      <c r="D349">
        <f t="shared" si="23"/>
        <v>1.6515403788518006</v>
      </c>
    </row>
    <row r="350" spans="1:4" x14ac:dyDescent="0.25">
      <c r="A350">
        <v>3.3</v>
      </c>
      <c r="B350">
        <f t="shared" si="24"/>
        <v>22.13750493526851</v>
      </c>
      <c r="C350">
        <f t="shared" si="22"/>
        <v>7.6893429269683304</v>
      </c>
      <c r="D350">
        <f t="shared" si="23"/>
        <v>1.6139346785671398</v>
      </c>
    </row>
    <row r="351" spans="1:4" x14ac:dyDescent="0.25">
      <c r="A351">
        <v>3.31</v>
      </c>
      <c r="B351">
        <f t="shared" si="24"/>
        <v>22.101501685447641</v>
      </c>
      <c r="C351">
        <f t="shared" si="22"/>
        <v>7.6273378729202772</v>
      </c>
      <c r="D351">
        <f t="shared" si="23"/>
        <v>1.5764262421403772</v>
      </c>
    </row>
    <row r="352" spans="1:4" x14ac:dyDescent="0.25">
      <c r="A352">
        <v>3.32</v>
      </c>
      <c r="B352">
        <f t="shared" si="24"/>
        <v>22.065537629659385</v>
      </c>
      <c r="C352">
        <f t="shared" si="22"/>
        <v>7.5649764811501052</v>
      </c>
      <c r="D352">
        <f t="shared" si="23"/>
        <v>1.5390205538846036</v>
      </c>
    </row>
    <row r="353" spans="1:4" x14ac:dyDescent="0.25">
      <c r="A353">
        <v>3.33</v>
      </c>
      <c r="B353">
        <f t="shared" si="24"/>
        <v>22.029616015374508</v>
      </c>
      <c r="C353">
        <f t="shared" si="22"/>
        <v>7.5022510153030986</v>
      </c>
      <c r="D353">
        <f t="shared" si="23"/>
        <v>1.5017233539333374</v>
      </c>
    </row>
    <row r="354" spans="1:4" x14ac:dyDescent="0.25">
      <c r="A354">
        <v>3.34</v>
      </c>
      <c r="B354">
        <f t="shared" si="24"/>
        <v>21.993740225422332</v>
      </c>
      <c r="C354">
        <f t="shared" si="22"/>
        <v>7.4391534497322409</v>
      </c>
      <c r="D354">
        <f t="shared" si="23"/>
        <v>1.4645406518672872</v>
      </c>
    </row>
    <row r="355" spans="1:4" x14ac:dyDescent="0.25">
      <c r="A355">
        <v>3.35</v>
      </c>
      <c r="B355">
        <f t="shared" si="24"/>
        <v>21.957913783632264</v>
      </c>
      <c r="C355">
        <f t="shared" si="22"/>
        <v>7.375675454106533</v>
      </c>
      <c r="D355">
        <f t="shared" si="23"/>
        <v>1.4274787411613306</v>
      </c>
    </row>
    <row r="356" spans="1:4" x14ac:dyDescent="0.25">
      <c r="A356">
        <v>3.36</v>
      </c>
      <c r="B356">
        <f t="shared" si="24"/>
        <v>21.922140360678373</v>
      </c>
      <c r="C356">
        <f t="shared" si="22"/>
        <v>7.3118083769500046</v>
      </c>
      <c r="D356">
        <f t="shared" si="23"/>
        <v>1.3905442145051596</v>
      </c>
    </row>
    <row r="357" spans="1:4" x14ac:dyDescent="0.25">
      <c r="A357">
        <v>3.37</v>
      </c>
      <c r="B357">
        <f t="shared" si="24"/>
        <v>21.886423780126101</v>
      </c>
      <c r="C357">
        <f t="shared" si="22"/>
        <v>7.2475432280187766</v>
      </c>
      <c r="D357">
        <f t="shared" si="23"/>
        <v>1.3537439800535742</v>
      </c>
    </row>
    <row r="358" spans="1:4" x14ac:dyDescent="0.25">
      <c r="A358">
        <v>3.38</v>
      </c>
      <c r="B358">
        <f t="shared" si="24"/>
        <v>21.850768024678484</v>
      </c>
      <c r="C358">
        <f t="shared" si="22"/>
        <v>7.1828706594146983</v>
      </c>
      <c r="D358">
        <f t="shared" si="23"/>
        <v>1.3170852786663059</v>
      </c>
    </row>
    <row r="359" spans="1:4" x14ac:dyDescent="0.25">
      <c r="A359">
        <v>3.39</v>
      </c>
      <c r="B359">
        <f t="shared" si="24"/>
        <v>21.815177242617178</v>
      </c>
      <c r="C359">
        <f t="shared" si="22"/>
        <v>7.1177809453229139</v>
      </c>
      <c r="D359">
        <f t="shared" si="23"/>
        <v>1.2805757022005142</v>
      </c>
    </row>
    <row r="360" spans="1:4" x14ac:dyDescent="0.25">
      <c r="A360">
        <v>3.4</v>
      </c>
      <c r="B360">
        <f t="shared" si="24"/>
        <v>21.779655754430504</v>
      </c>
      <c r="C360">
        <f t="shared" si="22"/>
        <v>7.0522639602485269</v>
      </c>
      <c r="D360">
        <f t="shared" si="23"/>
        <v>1.2442232129228556</v>
      </c>
    </row>
    <row r="361" spans="1:4" x14ac:dyDescent="0.25">
      <c r="A361">
        <v>3.41</v>
      </c>
      <c r="B361">
        <f t="shared" si="24"/>
        <v>21.744208059618163</v>
      </c>
      <c r="C361">
        <f t="shared" si="22"/>
        <v>6.9863091556146868</v>
      </c>
      <c r="D361">
        <f t="shared" si="23"/>
        <v>1.2080361641112913</v>
      </c>
    </row>
    <row r="362" spans="1:4" x14ac:dyDescent="0.25">
      <c r="A362">
        <v>3.42</v>
      </c>
      <c r="B362">
        <f t="shared" si="24"/>
        <v>21.708838843657542</v>
      </c>
      <c r="C362">
        <f t="shared" si="22"/>
        <v>6.9199055345682385</v>
      </c>
      <c r="D362">
        <f t="shared" si="23"/>
        <v>1.1720233219210103</v>
      </c>
    </row>
    <row r="363" spans="1:4" x14ac:dyDescent="0.25">
      <c r="A363">
        <v>3.43</v>
      </c>
      <c r="B363">
        <f t="shared" si="24"/>
        <v>21.673552985112917</v>
      </c>
      <c r="C363">
        <f t="shared" si="22"/>
        <v>6.8530416248225325</v>
      </c>
      <c r="D363">
        <f t="shared" si="23"/>
        <v>1.1361938885914935</v>
      </c>
    </row>
    <row r="364" spans="1:4" x14ac:dyDescent="0.25">
      <c r="A364">
        <v>3.44</v>
      </c>
      <c r="B364">
        <f t="shared" si="24"/>
        <v>21.638355562862507</v>
      </c>
      <c r="C364">
        <f t="shared" si="22"/>
        <v>6.7857054493470272</v>
      </c>
      <c r="D364">
        <f t="shared" si="23"/>
        <v>1.1005575270759151</v>
      </c>
    </row>
    <row r="365" spans="1:4" x14ac:dyDescent="0.25">
      <c r="A365">
        <v>3.45</v>
      </c>
      <c r="B365">
        <f t="shared" si="24"/>
        <v>21.60325186341241</v>
      </c>
      <c r="C365">
        <f t="shared" si="22"/>
        <v>6.7178844946911367</v>
      </c>
      <c r="D365">
        <f t="shared" si="23"/>
        <v>1.0651243871763993</v>
      </c>
    </row>
    <row r="366" spans="1:4" x14ac:dyDescent="0.25">
      <c r="A366">
        <v>3.46</v>
      </c>
      <c r="B366">
        <f t="shared" si="24"/>
        <v>21.568247388258388</v>
      </c>
      <c r="C366">
        <f t="shared" si="22"/>
        <v>6.6495656767049498</v>
      </c>
      <c r="D366">
        <f t="shared" si="23"/>
        <v>1.029905133271537</v>
      </c>
    </row>
    <row r="367" spans="1:4" x14ac:dyDescent="0.25">
      <c r="A367">
        <v>3.47</v>
      </c>
      <c r="B367">
        <f t="shared" si="24"/>
        <v>21.533347861247581</v>
      </c>
      <c r="C367">
        <f t="shared" si="22"/>
        <v>6.5807353033901466</v>
      </c>
      <c r="D367">
        <f t="shared" si="23"/>
        <v>0.9949109737246602</v>
      </c>
    </row>
    <row r="368" spans="1:4" x14ac:dyDescent="0.25">
      <c r="A368">
        <v>3.48</v>
      </c>
      <c r="B368">
        <f t="shared" si="24"/>
        <v>21.498559235881181</v>
      </c>
      <c r="C368">
        <f t="shared" si="22"/>
        <v>6.5113790345820588</v>
      </c>
      <c r="D368">
        <f t="shared" si="23"/>
        <v>0.96015369206161238</v>
      </c>
    </row>
    <row r="369" spans="1:4" x14ac:dyDescent="0.25">
      <c r="A369">
        <v>3.49</v>
      </c>
      <c r="B369">
        <f t="shared" si="24"/>
        <v>21.463887702486367</v>
      </c>
      <c r="C369">
        <f t="shared" si="22"/>
        <v>6.4414818381259336</v>
      </c>
      <c r="D369">
        <f t="shared" si="23"/>
        <v>0.92564568000753233</v>
      </c>
    </row>
    <row r="370" spans="1:4" x14ac:dyDescent="0.25">
      <c r="A370">
        <v>3.5</v>
      </c>
      <c r="B370">
        <f t="shared" si="24"/>
        <v>21.429339695170942</v>
      </c>
      <c r="C370">
        <f t="shared" si="22"/>
        <v>6.3710279421674603</v>
      </c>
      <c r="D370">
        <f t="shared" si="23"/>
        <v>0.89139997246954428</v>
      </c>
    </row>
    <row r="371" spans="1:4" x14ac:dyDescent="0.25">
      <c r="A371">
        <v>3.51</v>
      </c>
      <c r="B371">
        <f t="shared" si="24"/>
        <v>21.394921898455998</v>
      </c>
      <c r="C371">
        <f t="shared" si="22"/>
        <v>6.3000007831279641</v>
      </c>
      <c r="D371">
        <f t="shared" si="23"/>
        <v>0.85743028454874304</v>
      </c>
    </row>
    <row r="372" spans="1:4" x14ac:dyDescent="0.25">
      <c r="A372">
        <v>3.52</v>
      </c>
      <c r="B372">
        <f t="shared" si="24"/>
        <v>21.360641253461178</v>
      </c>
      <c r="C372">
        <f t="shared" si="22"/>
        <v>6.2283829488772042</v>
      </c>
      <c r="D372">
        <f t="shared" si="23"/>
        <v>0.8237510506579736</v>
      </c>
    </row>
    <row r="373" spans="1:4" x14ac:dyDescent="0.25">
      <c r="A373">
        <v>3.53</v>
      </c>
      <c r="B373">
        <f t="shared" si="24"/>
        <v>21.32650496349245</v>
      </c>
      <c r="C373">
        <f t="shared" si="22"/>
        <v>6.1561561165508376</v>
      </c>
      <c r="D373">
        <f t="shared" si="23"/>
        <v>0.79037746581161838</v>
      </c>
    </row>
    <row r="374" spans="1:4" x14ac:dyDescent="0.25">
      <c r="A374">
        <v>3.54</v>
      </c>
      <c r="B374">
        <f t="shared" si="24"/>
        <v>21.292520498853385</v>
      </c>
      <c r="C374">
        <f t="shared" si="22"/>
        <v>6.0833009843818822</v>
      </c>
      <c r="D374">
        <f t="shared" si="23"/>
        <v>0.75732552913907902</v>
      </c>
    </row>
    <row r="375" spans="1:4" x14ac:dyDescent="0.25">
      <c r="A375">
        <v>3.55</v>
      </c>
      <c r="B375">
        <f t="shared" si="24"/>
        <v>21.258695600666748</v>
      </c>
      <c r="C375">
        <f t="shared" si="22"/>
        <v>6.0097971968270247</v>
      </c>
      <c r="D375">
        <f t="shared" si="23"/>
        <v>0.72461208965258983</v>
      </c>
    </row>
    <row r="376" spans="1:4" x14ac:dyDescent="0.25">
      <c r="A376">
        <v>3.56</v>
      </c>
      <c r="B376">
        <f t="shared" si="24"/>
        <v>21.225038283453483</v>
      </c>
      <c r="C376">
        <f t="shared" si="22"/>
        <v>5.9356232621629585</v>
      </c>
      <c r="D376">
        <f t="shared" si="23"/>
        <v>0.69225489427237885</v>
      </c>
    </row>
    <row r="377" spans="1:4" x14ac:dyDescent="0.25">
      <c r="A377">
        <v>3.57</v>
      </c>
      <c r="B377">
        <f t="shared" si="24"/>
        <v>21.191556836169063</v>
      </c>
      <c r="C377">
        <f t="shared" si="22"/>
        <v>5.8607564616062078</v>
      </c>
      <c r="D377">
        <f t="shared" si="23"/>
        <v>0.66027263807438341</v>
      </c>
    </row>
    <row r="378" spans="1:4" x14ac:dyDescent="0.25">
      <c r="A378">
        <v>3.58</v>
      </c>
      <c r="B378">
        <f t="shared" si="24"/>
        <v>21.158259821342831</v>
      </c>
      <c r="C378">
        <f t="shared" si="22"/>
        <v>5.7851727488655138</v>
      </c>
      <c r="D378">
        <f t="shared" si="23"/>
        <v>0.62868501667672139</v>
      </c>
    </row>
    <row r="379" spans="1:4" x14ac:dyDescent="0.25">
      <c r="A379">
        <v>3.59</v>
      </c>
      <c r="B379">
        <f t="shared" si="24"/>
        <v>21.125156071901561</v>
      </c>
      <c r="C379">
        <f t="shared" ref="C379:C419" si="25">BSPrice($B$2,100,$B$4,$B$5,4-A379)</f>
        <v>5.708846638866147</v>
      </c>
      <c r="D379">
        <f t="shared" ref="D379:D419" si="26">BSPrice($B$2,120,$B$4,$B$5,4-A379)</f>
        <v>0.59751278061643243</v>
      </c>
    </row>
    <row r="380" spans="1:4" x14ac:dyDescent="0.25">
      <c r="A380">
        <v>3.6</v>
      </c>
      <c r="B380">
        <f t="shared" si="24"/>
        <v>21.092254685183644</v>
      </c>
      <c r="C380">
        <f t="shared" si="25"/>
        <v>5.6317510841839855</v>
      </c>
      <c r="D380">
        <f t="shared" si="26"/>
        <v>0.56677779148460583</v>
      </c>
    </row>
    <row r="381" spans="1:4" x14ac:dyDescent="0.25">
      <c r="A381">
        <v>3.61</v>
      </c>
      <c r="B381">
        <f t="shared" si="24"/>
        <v>21.059565013563621</v>
      </c>
      <c r="C381">
        <f t="shared" si="25"/>
        <v>5.5538573374885454</v>
      </c>
      <c r="D381">
        <f t="shared" si="26"/>
        <v>0.53650307948066223</v>
      </c>
    </row>
    <row r="382" spans="1:4" x14ac:dyDescent="0.25">
      <c r="A382">
        <v>3.62</v>
      </c>
      <c r="B382">
        <f t="shared" si="24"/>
        <v>21.02709665100538</v>
      </c>
      <c r="C382">
        <f t="shared" si="25"/>
        <v>5.4751347980082263</v>
      </c>
      <c r="D382">
        <f t="shared" si="26"/>
        <v>0.50671290190846408</v>
      </c>
    </row>
    <row r="383" spans="1:4" x14ac:dyDescent="0.25">
      <c r="A383">
        <v>3.63</v>
      </c>
      <c r="B383">
        <f t="shared" si="24"/>
        <v>20.994859414745239</v>
      </c>
      <c r="C383">
        <f t="shared" si="25"/>
        <v>5.3955508396891672</v>
      </c>
      <c r="D383">
        <f t="shared" si="26"/>
        <v>0.47743280196129345</v>
      </c>
    </row>
    <row r="384" spans="1:4" x14ac:dyDescent="0.25">
      <c r="A384">
        <v>3.64</v>
      </c>
      <c r="B384">
        <f t="shared" si="24"/>
        <v>20.96286332117127</v>
      </c>
      <c r="C384">
        <f t="shared" si="25"/>
        <v>5.31507061830649</v>
      </c>
      <c r="D384">
        <f t="shared" si="26"/>
        <v>0.44868966691810669</v>
      </c>
    </row>
    <row r="385" spans="1:4" x14ac:dyDescent="0.25">
      <c r="A385">
        <v>3.65</v>
      </c>
      <c r="B385">
        <f t="shared" si="24"/>
        <v>20.931118554810176</v>
      </c>
      <c r="C385">
        <f t="shared" si="25"/>
        <v>5.2336568542887987</v>
      </c>
      <c r="D385">
        <f t="shared" si="26"/>
        <v>0.42051178458885813</v>
      </c>
    </row>
    <row r="386" spans="1:4" x14ac:dyDescent="0.25">
      <c r="A386">
        <v>3.66</v>
      </c>
      <c r="B386">
        <f t="shared" si="24"/>
        <v>20.899635429156238</v>
      </c>
      <c r="C386">
        <f t="shared" si="25"/>
        <v>5.1512695874096854</v>
      </c>
      <c r="D386">
        <f t="shared" si="26"/>
        <v>0.39292889648534313</v>
      </c>
    </row>
    <row r="387" spans="1:4" x14ac:dyDescent="0.25">
      <c r="A387">
        <v>3.67</v>
      </c>
      <c r="B387">
        <f t="shared" si="24"/>
        <v>20.868424337877666</v>
      </c>
      <c r="C387">
        <f t="shared" si="25"/>
        <v>5.0678658987594325</v>
      </c>
      <c r="D387">
        <f t="shared" si="26"/>
        <v>0.36597224573611781</v>
      </c>
    </row>
    <row r="388" spans="1:4" x14ac:dyDescent="0.25">
      <c r="A388">
        <v>3.68</v>
      </c>
      <c r="B388">
        <f t="shared" si="24"/>
        <v>20.837495694711393</v>
      </c>
      <c r="C388">
        <f t="shared" si="25"/>
        <v>4.9833995944987937</v>
      </c>
      <c r="D388">
        <f t="shared" si="26"/>
        <v>0.33967461718549552</v>
      </c>
    </row>
    <row r="389" spans="1:4" x14ac:dyDescent="0.25">
      <c r="A389">
        <v>3.69</v>
      </c>
      <c r="B389">
        <f t="shared" si="24"/>
        <v>20.806859860112109</v>
      </c>
      <c r="C389">
        <f t="shared" si="25"/>
        <v>4.8978208447700169</v>
      </c>
      <c r="D389">
        <f t="shared" si="26"/>
        <v>0.31407036638546937</v>
      </c>
    </row>
    <row r="390" spans="1:4" x14ac:dyDescent="0.25">
      <c r="A390">
        <v>3.7</v>
      </c>
      <c r="B390">
        <f t="shared" si="24"/>
        <v>20.776527052455041</v>
      </c>
      <c r="C390">
        <f t="shared" si="25"/>
        <v>4.8110757697396576</v>
      </c>
      <c r="D390">
        <f t="shared" si="26"/>
        <v>0.28919543326711822</v>
      </c>
    </row>
    <row r="391" spans="1:4" x14ac:dyDescent="0.25">
      <c r="A391">
        <v>3.71</v>
      </c>
      <c r="B391">
        <f t="shared" si="24"/>
        <v>20.746507241313456</v>
      </c>
      <c r="C391">
        <f t="shared" si="25"/>
        <v>4.7231059629913341</v>
      </c>
      <c r="D391">
        <f t="shared" si="26"/>
        <v>0.26508733511626992</v>
      </c>
    </row>
    <row r="392" spans="1:4" x14ac:dyDescent="0.25">
      <c r="A392">
        <v>3.72</v>
      </c>
      <c r="B392">
        <f t="shared" si="24"/>
        <v>20.716810020052549</v>
      </c>
      <c r="C392">
        <f t="shared" si="25"/>
        <v>4.6338479402745527</v>
      </c>
      <c r="D392">
        <f t="shared" si="26"/>
        <v>0.24178513201763252</v>
      </c>
    </row>
    <row r="393" spans="1:4" x14ac:dyDescent="0.25">
      <c r="A393">
        <v>3.73</v>
      </c>
      <c r="B393">
        <f t="shared" si="24"/>
        <v>20.68744445472241</v>
      </c>
      <c r="C393">
        <f t="shared" si="25"/>
        <v>4.5432324988019692</v>
      </c>
      <c r="D393">
        <f t="shared" si="26"/>
        <v>0.21932935609869911</v>
      </c>
    </row>
    <row r="394" spans="1:4" x14ac:dyDescent="0.25">
      <c r="A394">
        <v>3.74</v>
      </c>
      <c r="B394">
        <f t="shared" si="24"/>
        <v>20.658418906025638</v>
      </c>
      <c r="C394">
        <f t="shared" si="25"/>
        <v>4.4511839686866441</v>
      </c>
      <c r="D394">
        <f t="shared" si="26"/>
        <v>0.19776189361350127</v>
      </c>
    </row>
    <row r="395" spans="1:4" x14ac:dyDescent="0.25">
      <c r="A395">
        <v>3.75</v>
      </c>
      <c r="B395">
        <f t="shared" si="24"/>
        <v>20.629740821032435</v>
      </c>
      <c r="C395">
        <f t="shared" si="25"/>
        <v>4.3576193334575644</v>
      </c>
      <c r="D395">
        <f t="shared" si="26"/>
        <v>0.17712580605235481</v>
      </c>
    </row>
    <row r="396" spans="1:4" x14ac:dyDescent="0.25">
      <c r="A396">
        <v>3.76</v>
      </c>
      <c r="B396">
        <f t="shared" si="24"/>
        <v>20.601416491391202</v>
      </c>
      <c r="C396">
        <f t="shared" si="25"/>
        <v>4.2624471905278902</v>
      </c>
      <c r="D396">
        <f t="shared" si="26"/>
        <v>0.15746507293200279</v>
      </c>
    </row>
    <row r="397" spans="1:4" x14ac:dyDescent="0.25">
      <c r="A397">
        <v>3.77</v>
      </c>
      <c r="B397">
        <f t="shared" si="24"/>
        <v>20.573450775149965</v>
      </c>
      <c r="C397">
        <f t="shared" si="25"/>
        <v>4.1655665145078693</v>
      </c>
      <c r="D397">
        <f t="shared" si="26"/>
        <v>0.13882423458577722</v>
      </c>
    </row>
    <row r="398" spans="1:4" x14ac:dyDescent="0.25">
      <c r="A398">
        <v>3.78</v>
      </c>
      <c r="B398">
        <f t="shared" si="24"/>
        <v>20.545846780123238</v>
      </c>
      <c r="C398">
        <f t="shared" si="25"/>
        <v>4.0668651756353977</v>
      </c>
      <c r="D398">
        <f t="shared" si="26"/>
        <v>0.12124790801790616</v>
      </c>
    </row>
    <row r="399" spans="1:4" x14ac:dyDescent="0.25">
      <c r="A399">
        <v>3.79</v>
      </c>
      <c r="B399">
        <f t="shared" si="24"/>
        <v>20.518605508241784</v>
      </c>
      <c r="C399">
        <f t="shared" si="25"/>
        <v>3.9662181513107844</v>
      </c>
      <c r="D399">
        <f t="shared" si="26"/>
        <v>0.10478014262721244</v>
      </c>
    </row>
    <row r="400" spans="1:4" x14ac:dyDescent="0.25">
      <c r="A400">
        <v>3.8</v>
      </c>
      <c r="B400">
        <f t="shared" si="24"/>
        <v>20.491725462826736</v>
      </c>
      <c r="C400">
        <f t="shared" si="25"/>
        <v>3.8634853492602121</v>
      </c>
      <c r="D400">
        <f t="shared" si="26"/>
        <v>8.9463575351743305E-2</v>
      </c>
    </row>
    <row r="401" spans="1:4" x14ac:dyDescent="0.25">
      <c r="A401">
        <v>3.81</v>
      </c>
      <c r="B401">
        <f t="shared" si="24"/>
        <v>20.465202224667667</v>
      </c>
      <c r="C401">
        <f t="shared" si="25"/>
        <v>3.7585089339832054</v>
      </c>
      <c r="D401">
        <f t="shared" si="26"/>
        <v>7.5338336739460054E-2</v>
      </c>
    </row>
    <row r="402" spans="1:4" x14ac:dyDescent="0.25">
      <c r="A402">
        <v>3.82</v>
      </c>
      <c r="B402">
        <f t="shared" si="24"/>
        <v>20.439028008717468</v>
      </c>
      <c r="C402">
        <f t="shared" si="25"/>
        <v>3.6511100104964025</v>
      </c>
      <c r="D402">
        <f t="shared" si="26"/>
        <v>6.2440651187991754E-2</v>
      </c>
    </row>
    <row r="403" spans="1:4" x14ac:dyDescent="0.25">
      <c r="A403">
        <v>3.83</v>
      </c>
      <c r="B403">
        <f t="shared" si="24"/>
        <v>20.413191221838389</v>
      </c>
      <c r="C403">
        <f t="shared" si="25"/>
        <v>3.5410844657917693</v>
      </c>
      <c r="D403">
        <f t="shared" si="26"/>
        <v>5.0801067385286308E-2</v>
      </c>
    </row>
    <row r="404" spans="1:4" x14ac:dyDescent="0.25">
      <c r="A404">
        <v>3.84</v>
      </c>
      <c r="B404">
        <f t="shared" si="24"/>
        <v>20.387676054112287</v>
      </c>
      <c r="C404">
        <f t="shared" si="25"/>
        <v>3.4281976907625431</v>
      </c>
      <c r="D404">
        <f t="shared" si="26"/>
        <v>4.0442251314323614E-2</v>
      </c>
    </row>
    <row r="405" spans="1:4" x14ac:dyDescent="0.25">
      <c r="A405">
        <v>3.85</v>
      </c>
      <c r="B405">
        <f t="shared" ref="B405:B419" si="27">BSPrice($B$2,80,$B$4,$B$5,4-A405)</f>
        <v>20.362462152451105</v>
      </c>
      <c r="C405">
        <f t="shared" si="25"/>
        <v>3.3121777905726391</v>
      </c>
      <c r="D405">
        <f t="shared" si="26"/>
        <v>3.1376278658533777E-2</v>
      </c>
    </row>
    <row r="406" spans="1:4" x14ac:dyDescent="0.25">
      <c r="A406">
        <v>3.86</v>
      </c>
      <c r="B406">
        <f t="shared" si="27"/>
        <v>20.337524445835388</v>
      </c>
      <c r="C406">
        <f t="shared" si="25"/>
        <v>3.1927067180764199</v>
      </c>
      <c r="D406">
        <f t="shared" si="26"/>
        <v>2.3601384182015343E-2</v>
      </c>
    </row>
    <row r="407" spans="1:4" x14ac:dyDescent="0.25">
      <c r="A407">
        <v>3.87</v>
      </c>
      <c r="B407">
        <f t="shared" si="27"/>
        <v>20.312833215437529</v>
      </c>
      <c r="C407">
        <f t="shared" si="25"/>
        <v>3.0694084965392094</v>
      </c>
      <c r="D407">
        <f t="shared" si="26"/>
        <v>1.7098176436936965E-2</v>
      </c>
    </row>
    <row r="408" spans="1:4" x14ac:dyDescent="0.25">
      <c r="A408">
        <v>3.88</v>
      </c>
      <c r="B408">
        <f t="shared" si="27"/>
        <v>20.288354526400315</v>
      </c>
      <c r="C408">
        <f t="shared" si="25"/>
        <v>2.9418332708812018</v>
      </c>
      <c r="D408">
        <f t="shared" si="26"/>
        <v>1.1825429306715015E-2</v>
      </c>
    </row>
    <row r="409" spans="1:4" x14ac:dyDescent="0.25">
      <c r="A409">
        <v>3.89</v>
      </c>
      <c r="B409">
        <f t="shared" si="27"/>
        <v>20.264051152181597</v>
      </c>
      <c r="C409">
        <f t="shared" si="25"/>
        <v>2.8094352254420172</v>
      </c>
      <c r="D409">
        <f t="shared" si="26"/>
        <v>7.7157513771673519E-3</v>
      </c>
    </row>
    <row r="410" spans="1:4" x14ac:dyDescent="0.25">
      <c r="A410">
        <v>3.9</v>
      </c>
      <c r="B410">
        <f t="shared" si="27"/>
        <v>20.239884109458398</v>
      </c>
      <c r="C410">
        <f t="shared" si="25"/>
        <v>2.671541212374192</v>
      </c>
      <c r="D410">
        <f t="shared" si="26"/>
        <v>4.6717559496846266E-3</v>
      </c>
    </row>
    <row r="411" spans="1:4" x14ac:dyDescent="0.25">
      <c r="A411">
        <v>3.91</v>
      </c>
      <c r="B411">
        <f t="shared" si="27"/>
        <v>20.215814851835638</v>
      </c>
      <c r="C411">
        <f t="shared" si="25"/>
        <v>2.5273048148224859</v>
      </c>
      <c r="D411">
        <f t="shared" si="26"/>
        <v>2.5638560357970478E-3</v>
      </c>
    </row>
    <row r="412" spans="1:4" x14ac:dyDescent="0.25">
      <c r="A412">
        <v>3.92</v>
      </c>
      <c r="B412">
        <f t="shared" si="27"/>
        <v>20.19180800399052</v>
      </c>
      <c r="C412">
        <f t="shared" si="25"/>
        <v>2.3756366135431923</v>
      </c>
      <c r="D412">
        <f t="shared" si="26"/>
        <v>1.2314943675549952E-3</v>
      </c>
    </row>
    <row r="413" spans="1:4" x14ac:dyDescent="0.25">
      <c r="A413">
        <v>3.93</v>
      </c>
      <c r="B413">
        <f t="shared" si="27"/>
        <v>20.16783422456993</v>
      </c>
      <c r="C413">
        <f t="shared" si="25"/>
        <v>2.2150935940176013</v>
      </c>
      <c r="D413">
        <f t="shared" si="26"/>
        <v>4.9032284948388857E-4</v>
      </c>
    </row>
    <row r="414" spans="1:4" x14ac:dyDescent="0.25">
      <c r="A414">
        <v>3.94</v>
      </c>
      <c r="B414">
        <f t="shared" si="27"/>
        <v>20.143872410341505</v>
      </c>
      <c r="C414">
        <f t="shared" si="25"/>
        <v>2.0436939581096167</v>
      </c>
      <c r="D414">
        <f t="shared" si="26"/>
        <v>1.4794703853703912E-4</v>
      </c>
    </row>
    <row r="415" spans="1:4" x14ac:dyDescent="0.25">
      <c r="A415">
        <v>3.95</v>
      </c>
      <c r="B415">
        <f t="shared" si="27"/>
        <v>20.119910233600756</v>
      </c>
      <c r="C415">
        <f t="shared" si="25"/>
        <v>1.8585847226186449</v>
      </c>
      <c r="D415">
        <f t="shared" si="26"/>
        <v>2.8839417787694078E-5</v>
      </c>
    </row>
    <row r="416" spans="1:4" x14ac:dyDescent="0.25">
      <c r="A416">
        <v>3.96</v>
      </c>
      <c r="B416">
        <f t="shared" si="27"/>
        <v>20.095942429174357</v>
      </c>
      <c r="C416">
        <f t="shared" si="25"/>
        <v>1.6553874024087294</v>
      </c>
      <c r="D416">
        <f t="shared" si="26"/>
        <v>2.6487719834508389E-6</v>
      </c>
    </row>
    <row r="417" spans="1:4" x14ac:dyDescent="0.25">
      <c r="A417">
        <v>3.97</v>
      </c>
      <c r="B417">
        <f t="shared" si="27"/>
        <v>20.071967609740625</v>
      </c>
      <c r="C417">
        <f t="shared" si="25"/>
        <v>1.4267317907396531</v>
      </c>
      <c r="D417">
        <f t="shared" si="26"/>
        <v>5.5353580516175319E-8</v>
      </c>
    </row>
    <row r="418" spans="1:4" x14ac:dyDescent="0.25">
      <c r="A418">
        <v>3.98</v>
      </c>
      <c r="B418">
        <f t="shared" si="27"/>
        <v>20.047985602879571</v>
      </c>
      <c r="C418">
        <f t="shared" si="25"/>
        <v>1.1582479307126652</v>
      </c>
      <c r="D418">
        <f t="shared" si="26"/>
        <v>3.043831328037965E-11</v>
      </c>
    </row>
    <row r="419" spans="1:4" x14ac:dyDescent="0.25">
      <c r="A419">
        <v>3.99</v>
      </c>
      <c r="B419">
        <f t="shared" si="27"/>
        <v>20.02399640035997</v>
      </c>
      <c r="C419">
        <f t="shared" si="25"/>
        <v>0.81283909279215116</v>
      </c>
      <c r="D419">
        <f t="shared" si="26"/>
        <v>1.0517755184127299E-20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9:D110"/>
  <sheetViews>
    <sheetView workbookViewId="0">
      <selection activeCell="P32" sqref="P32"/>
    </sheetView>
  </sheetViews>
  <sheetFormatPr defaultRowHeight="15" x14ac:dyDescent="0.25"/>
  <cols>
    <col min="1" max="1" width="13.85546875" customWidth="1"/>
    <col min="2" max="4" width="15.42578125" customWidth="1"/>
  </cols>
  <sheetData>
    <row r="9" spans="1:4" x14ac:dyDescent="0.25">
      <c r="A9" t="s">
        <v>6</v>
      </c>
      <c r="B9" t="s">
        <v>7</v>
      </c>
      <c r="C9" t="s">
        <v>8</v>
      </c>
      <c r="D9" t="s">
        <v>9</v>
      </c>
    </row>
    <row r="10" spans="1:4" x14ac:dyDescent="0.25">
      <c r="A10">
        <v>-5</v>
      </c>
      <c r="B10">
        <f>_xlfn.NORM.S.DIST(A10,FALSE)</f>
        <v>1.4867195147342977E-6</v>
      </c>
      <c r="C10">
        <f>_xlfn.NORM.S.DIST(A10,TRUE)</f>
        <v>2.8665157187919333E-7</v>
      </c>
      <c r="D10">
        <f>EXP((-1)*A10^2/2)/(SQRT(2*PI()))</f>
        <v>1.4867195147342979E-6</v>
      </c>
    </row>
    <row r="11" spans="1:4" x14ac:dyDescent="0.25">
      <c r="A11">
        <v>-4.9000000000000004</v>
      </c>
      <c r="B11">
        <f t="shared" ref="B11:B74" si="0">_xlfn.NORM.S.DIST(A11,FALSE)</f>
        <v>2.4389607458933522E-6</v>
      </c>
      <c r="C11">
        <f t="shared" ref="C11:C74" si="1">_xlfn.NORM.S.DIST(A11,TRUE)</f>
        <v>4.7918327659031834E-7</v>
      </c>
      <c r="D11">
        <f t="shared" ref="D11:D74" si="2">EXP((-1)*A11^2/2)/(SQRT(2*PI()))</f>
        <v>2.4389607458933522E-6</v>
      </c>
    </row>
    <row r="12" spans="1:4" x14ac:dyDescent="0.25">
      <c r="A12">
        <v>-4.8</v>
      </c>
      <c r="B12">
        <f t="shared" si="0"/>
        <v>3.9612990910320753E-6</v>
      </c>
      <c r="C12">
        <f t="shared" si="1"/>
        <v>7.933281519755948E-7</v>
      </c>
      <c r="D12">
        <f t="shared" si="2"/>
        <v>3.9612990910320753E-6</v>
      </c>
    </row>
    <row r="13" spans="1:4" x14ac:dyDescent="0.25">
      <c r="A13">
        <v>-4.7</v>
      </c>
      <c r="B13">
        <f t="shared" si="0"/>
        <v>6.3698251788670899E-6</v>
      </c>
      <c r="C13">
        <f t="shared" si="1"/>
        <v>1.3008074539172773E-6</v>
      </c>
      <c r="D13">
        <f t="shared" si="2"/>
        <v>6.3698251788670899E-6</v>
      </c>
    </row>
    <row r="14" spans="1:4" x14ac:dyDescent="0.25">
      <c r="A14">
        <v>-4.5999999999999996</v>
      </c>
      <c r="B14">
        <f t="shared" si="0"/>
        <v>1.0140852065486758E-5</v>
      </c>
      <c r="C14">
        <f t="shared" si="1"/>
        <v>2.1124547025028533E-6</v>
      </c>
      <c r="D14">
        <f t="shared" si="2"/>
        <v>1.014085206548676E-5</v>
      </c>
    </row>
    <row r="15" spans="1:4" x14ac:dyDescent="0.25">
      <c r="A15">
        <v>-4.5</v>
      </c>
      <c r="B15">
        <f t="shared" si="0"/>
        <v>1.5983741106905475E-5</v>
      </c>
      <c r="C15">
        <f t="shared" si="1"/>
        <v>3.3976731247300535E-6</v>
      </c>
      <c r="D15">
        <f t="shared" si="2"/>
        <v>1.5983741106905478E-5</v>
      </c>
    </row>
    <row r="16" spans="1:4" x14ac:dyDescent="0.25">
      <c r="A16">
        <v>-4.4000000000000004</v>
      </c>
      <c r="B16">
        <f t="shared" si="0"/>
        <v>2.4942471290053535E-5</v>
      </c>
      <c r="C16">
        <f t="shared" si="1"/>
        <v>5.4125439077038416E-6</v>
      </c>
      <c r="D16">
        <f t="shared" si="2"/>
        <v>2.4942471290053535E-5</v>
      </c>
    </row>
    <row r="17" spans="1:4" x14ac:dyDescent="0.25">
      <c r="A17">
        <v>-4.3</v>
      </c>
      <c r="B17">
        <f t="shared" si="0"/>
        <v>3.8535196742087129E-5</v>
      </c>
      <c r="C17">
        <f t="shared" si="1"/>
        <v>8.5399054709917942E-6</v>
      </c>
      <c r="D17">
        <f t="shared" si="2"/>
        <v>3.8535196742087129E-5</v>
      </c>
    </row>
    <row r="18" spans="1:4" x14ac:dyDescent="0.25">
      <c r="A18">
        <v>-4.2</v>
      </c>
      <c r="B18">
        <f t="shared" si="0"/>
        <v>5.8943067756539855E-5</v>
      </c>
      <c r="C18">
        <f t="shared" si="1"/>
        <v>1.3345749015906309E-5</v>
      </c>
      <c r="D18">
        <f t="shared" si="2"/>
        <v>5.8943067756539855E-5</v>
      </c>
    </row>
    <row r="19" spans="1:4" x14ac:dyDescent="0.25">
      <c r="A19">
        <v>-4.0999999999999996</v>
      </c>
      <c r="B19">
        <f t="shared" si="0"/>
        <v>8.9261657177132928E-5</v>
      </c>
      <c r="C19">
        <f t="shared" si="1"/>
        <v>2.0657506912546714E-5</v>
      </c>
      <c r="D19">
        <f t="shared" si="2"/>
        <v>8.9261657177132928E-5</v>
      </c>
    </row>
    <row r="20" spans="1:4" x14ac:dyDescent="0.25">
      <c r="A20">
        <v>-4</v>
      </c>
      <c r="B20">
        <f t="shared" si="0"/>
        <v>1.3383022576488537E-4</v>
      </c>
      <c r="C20">
        <f t="shared" si="1"/>
        <v>3.1671241833119857E-5</v>
      </c>
      <c r="D20">
        <f t="shared" si="2"/>
        <v>1.3383022576488537E-4</v>
      </c>
    </row>
    <row r="21" spans="1:4" x14ac:dyDescent="0.25">
      <c r="A21">
        <v>-3.9</v>
      </c>
      <c r="B21">
        <f t="shared" si="0"/>
        <v>1.9865547139277272E-4</v>
      </c>
      <c r="C21">
        <f t="shared" si="1"/>
        <v>4.8096344017602614E-5</v>
      </c>
      <c r="D21">
        <f t="shared" si="2"/>
        <v>1.9865547139277272E-4</v>
      </c>
    </row>
    <row r="22" spans="1:4" x14ac:dyDescent="0.25">
      <c r="A22">
        <v>-3.8</v>
      </c>
      <c r="B22">
        <f t="shared" si="0"/>
        <v>2.9194692579146027E-4</v>
      </c>
      <c r="C22">
        <f t="shared" si="1"/>
        <v>7.234804392511999E-5</v>
      </c>
      <c r="D22">
        <f t="shared" si="2"/>
        <v>2.9194692579146027E-4</v>
      </c>
    </row>
    <row r="23" spans="1:4" x14ac:dyDescent="0.25">
      <c r="A23">
        <v>-3.7</v>
      </c>
      <c r="B23">
        <f t="shared" si="0"/>
        <v>4.2478027055075143E-4</v>
      </c>
      <c r="C23">
        <f t="shared" si="1"/>
        <v>1.0779973347738824E-4</v>
      </c>
      <c r="D23">
        <f t="shared" si="2"/>
        <v>4.2478027055075143E-4</v>
      </c>
    </row>
    <row r="24" spans="1:4" x14ac:dyDescent="0.25">
      <c r="A24">
        <v>-3.6</v>
      </c>
      <c r="B24">
        <f t="shared" si="0"/>
        <v>6.119019301137719E-4</v>
      </c>
      <c r="C24">
        <f t="shared" si="1"/>
        <v>1.5910859015753364E-4</v>
      </c>
      <c r="D24">
        <f t="shared" si="2"/>
        <v>6.119019301137719E-4</v>
      </c>
    </row>
    <row r="25" spans="1:4" x14ac:dyDescent="0.25">
      <c r="A25">
        <v>-3.5000000000000102</v>
      </c>
      <c r="B25">
        <f t="shared" si="0"/>
        <v>8.7268269504572915E-4</v>
      </c>
      <c r="C25">
        <f t="shared" si="1"/>
        <v>2.3262907903551577E-4</v>
      </c>
      <c r="D25">
        <f t="shared" si="2"/>
        <v>8.7268269504572915E-4</v>
      </c>
    </row>
    <row r="26" spans="1:4" x14ac:dyDescent="0.25">
      <c r="A26">
        <v>-3.4000000000000101</v>
      </c>
      <c r="B26">
        <f t="shared" si="0"/>
        <v>1.2322191684729772E-3</v>
      </c>
      <c r="C26">
        <f t="shared" si="1"/>
        <v>3.3692926567686834E-4</v>
      </c>
      <c r="D26">
        <f t="shared" si="2"/>
        <v>1.2322191684729772E-3</v>
      </c>
    </row>
    <row r="27" spans="1:4" x14ac:dyDescent="0.25">
      <c r="A27">
        <v>-3.30000000000001</v>
      </c>
      <c r="B27">
        <f t="shared" si="0"/>
        <v>1.7225689390536229E-3</v>
      </c>
      <c r="C27">
        <f t="shared" si="1"/>
        <v>4.834241423837595E-4</v>
      </c>
      <c r="D27">
        <f t="shared" si="2"/>
        <v>1.7225689390536231E-3</v>
      </c>
    </row>
    <row r="28" spans="1:4" x14ac:dyDescent="0.25">
      <c r="A28">
        <v>-3.2000000000000099</v>
      </c>
      <c r="B28">
        <f t="shared" si="0"/>
        <v>2.3840882014647662E-3</v>
      </c>
      <c r="C28">
        <f t="shared" si="1"/>
        <v>6.8713793791582453E-4</v>
      </c>
      <c r="D28">
        <f t="shared" si="2"/>
        <v>2.3840882014647662E-3</v>
      </c>
    </row>
    <row r="29" spans="1:4" x14ac:dyDescent="0.25">
      <c r="A29">
        <v>-3.1000000000000099</v>
      </c>
      <c r="B29">
        <f t="shared" si="0"/>
        <v>3.2668190561998202E-3</v>
      </c>
      <c r="C29">
        <f t="shared" si="1"/>
        <v>9.6760321321832314E-4</v>
      </c>
      <c r="D29">
        <f t="shared" si="2"/>
        <v>3.2668190561998202E-3</v>
      </c>
    </row>
    <row r="30" spans="1:4" x14ac:dyDescent="0.25">
      <c r="A30">
        <v>-3.0000000000000102</v>
      </c>
      <c r="B30">
        <f t="shared" si="0"/>
        <v>4.431848411937874E-3</v>
      </c>
      <c r="C30">
        <f t="shared" si="1"/>
        <v>1.3498980316300484E-3</v>
      </c>
      <c r="D30">
        <f t="shared" si="2"/>
        <v>4.431848411937874E-3</v>
      </c>
    </row>
    <row r="31" spans="1:4" x14ac:dyDescent="0.25">
      <c r="A31">
        <v>-2.9000000000000101</v>
      </c>
      <c r="B31">
        <f t="shared" si="0"/>
        <v>5.9525324197756795E-3</v>
      </c>
      <c r="C31">
        <f t="shared" si="1"/>
        <v>1.865813300383974E-3</v>
      </c>
      <c r="D31">
        <f t="shared" si="2"/>
        <v>5.9525324197756795E-3</v>
      </c>
    </row>
    <row r="32" spans="1:4" x14ac:dyDescent="0.25">
      <c r="A32">
        <v>-2.80000000000001</v>
      </c>
      <c r="B32">
        <f t="shared" si="0"/>
        <v>7.915451582979743E-3</v>
      </c>
      <c r="C32">
        <f t="shared" si="1"/>
        <v>2.5551303304278523E-3</v>
      </c>
      <c r="D32">
        <f t="shared" si="2"/>
        <v>7.915451582979743E-3</v>
      </c>
    </row>
    <row r="33" spans="1:4" x14ac:dyDescent="0.25">
      <c r="A33">
        <v>-2.7000000000000099</v>
      </c>
      <c r="B33">
        <f t="shared" si="0"/>
        <v>1.0420934814422318E-2</v>
      </c>
      <c r="C33">
        <f t="shared" si="1"/>
        <v>3.4669738030405624E-3</v>
      </c>
      <c r="D33">
        <f t="shared" si="2"/>
        <v>1.0420934814422319E-2</v>
      </c>
    </row>
    <row r="34" spans="1:4" x14ac:dyDescent="0.25">
      <c r="A34">
        <v>-2.6000000000000099</v>
      </c>
      <c r="B34">
        <f t="shared" si="0"/>
        <v>1.3582969233685271E-2</v>
      </c>
      <c r="C34">
        <f t="shared" si="1"/>
        <v>4.6611880237186157E-3</v>
      </c>
      <c r="D34">
        <f t="shared" si="2"/>
        <v>1.3582969233685271E-2</v>
      </c>
    </row>
    <row r="35" spans="1:4" x14ac:dyDescent="0.25">
      <c r="A35">
        <v>-2.5000000000000102</v>
      </c>
      <c r="B35">
        <f t="shared" si="0"/>
        <v>1.7528300493568086E-2</v>
      </c>
      <c r="C35">
        <f t="shared" si="1"/>
        <v>6.2096653257759519E-3</v>
      </c>
      <c r="D35">
        <f t="shared" si="2"/>
        <v>1.7528300493568086E-2</v>
      </c>
    </row>
    <row r="36" spans="1:4" x14ac:dyDescent="0.25">
      <c r="A36">
        <v>-2.4000000000000101</v>
      </c>
      <c r="B36">
        <f t="shared" si="0"/>
        <v>2.2394530294842355E-2</v>
      </c>
      <c r="C36">
        <f t="shared" si="1"/>
        <v>8.1975359245958987E-3</v>
      </c>
      <c r="D36">
        <f t="shared" si="2"/>
        <v>2.2394530294842355E-2</v>
      </c>
    </row>
    <row r="37" spans="1:4" x14ac:dyDescent="0.25">
      <c r="A37">
        <v>-2.30000000000001</v>
      </c>
      <c r="B37">
        <f t="shared" si="0"/>
        <v>2.8327037741600516E-2</v>
      </c>
      <c r="C37">
        <f t="shared" si="1"/>
        <v>1.0724110021675514E-2</v>
      </c>
      <c r="D37">
        <f t="shared" si="2"/>
        <v>2.8327037741600516E-2</v>
      </c>
    </row>
    <row r="38" spans="1:4" x14ac:dyDescent="0.25">
      <c r="A38">
        <v>-2.2000000000000099</v>
      </c>
      <c r="B38">
        <f t="shared" si="0"/>
        <v>3.5474592846230668E-2</v>
      </c>
      <c r="C38">
        <f t="shared" si="1"/>
        <v>1.3903447513498252E-2</v>
      </c>
      <c r="D38">
        <f t="shared" si="2"/>
        <v>3.5474592846230668E-2</v>
      </c>
    </row>
    <row r="39" spans="1:4" x14ac:dyDescent="0.25">
      <c r="A39">
        <v>-2.1000000000000099</v>
      </c>
      <c r="B39">
        <f t="shared" si="0"/>
        <v>4.3983595980426296E-2</v>
      </c>
      <c r="C39">
        <f t="shared" si="1"/>
        <v>1.7864420562816112E-2</v>
      </c>
      <c r="D39">
        <f t="shared" si="2"/>
        <v>4.3983595980426296E-2</v>
      </c>
    </row>
    <row r="40" spans="1:4" x14ac:dyDescent="0.25">
      <c r="A40">
        <v>-2.0000000000000102</v>
      </c>
      <c r="B40">
        <f t="shared" si="0"/>
        <v>5.3990966513186953E-2</v>
      </c>
      <c r="C40">
        <f t="shared" si="1"/>
        <v>2.2750131948178647E-2</v>
      </c>
      <c r="D40">
        <f t="shared" si="2"/>
        <v>5.3990966513186953E-2</v>
      </c>
    </row>
    <row r="41" spans="1:4" x14ac:dyDescent="0.25">
      <c r="A41">
        <v>-1.9000000000000099</v>
      </c>
      <c r="B41">
        <f t="shared" si="0"/>
        <v>6.561581477467536E-2</v>
      </c>
      <c r="C41">
        <f t="shared" si="1"/>
        <v>2.8716559816001137E-2</v>
      </c>
      <c r="D41">
        <f t="shared" si="2"/>
        <v>6.561581477467536E-2</v>
      </c>
    </row>
    <row r="42" spans="1:4" x14ac:dyDescent="0.25">
      <c r="A42">
        <v>-1.80000000000001</v>
      </c>
      <c r="B42">
        <f t="shared" si="0"/>
        <v>7.8950158300892734E-2</v>
      </c>
      <c r="C42">
        <f t="shared" si="1"/>
        <v>3.5930319112924998E-2</v>
      </c>
      <c r="D42">
        <f t="shared" si="2"/>
        <v>7.8950158300892734E-2</v>
      </c>
    </row>
    <row r="43" spans="1:4" x14ac:dyDescent="0.25">
      <c r="A43">
        <v>-1.7000000000000099</v>
      </c>
      <c r="B43">
        <f t="shared" si="0"/>
        <v>9.4049077376885337E-2</v>
      </c>
      <c r="C43">
        <f t="shared" si="1"/>
        <v>4.4565462758542097E-2</v>
      </c>
      <c r="D43">
        <f t="shared" si="2"/>
        <v>9.4049077376885351E-2</v>
      </c>
    </row>
    <row r="44" spans="1:4" x14ac:dyDescent="0.25">
      <c r="A44">
        <v>-1.6000000000000101</v>
      </c>
      <c r="B44">
        <f t="shared" si="0"/>
        <v>0.11092083467945377</v>
      </c>
      <c r="C44">
        <f t="shared" si="1"/>
        <v>5.479929169955685E-2</v>
      </c>
      <c r="D44">
        <f t="shared" si="2"/>
        <v>0.11092083467945378</v>
      </c>
    </row>
    <row r="45" spans="1:4" x14ac:dyDescent="0.25">
      <c r="A45">
        <v>-1.50000000000001</v>
      </c>
      <c r="B45">
        <f t="shared" si="0"/>
        <v>0.1295175956658898</v>
      </c>
      <c r="C45">
        <f t="shared" si="1"/>
        <v>6.6807201268856753E-2</v>
      </c>
      <c r="D45">
        <f t="shared" si="2"/>
        <v>0.1295175956658898</v>
      </c>
    </row>
    <row r="46" spans="1:4" x14ac:dyDescent="0.25">
      <c r="A46">
        <v>-1.4000000000000099</v>
      </c>
      <c r="B46">
        <f t="shared" si="0"/>
        <v>0.1497274656357428</v>
      </c>
      <c r="C46">
        <f t="shared" si="1"/>
        <v>8.0756659233769554E-2</v>
      </c>
      <c r="D46">
        <f t="shared" si="2"/>
        <v>0.1497274656357428</v>
      </c>
    </row>
    <row r="47" spans="1:4" x14ac:dyDescent="0.25">
      <c r="A47">
        <v>-1.30000000000001</v>
      </c>
      <c r="B47">
        <f t="shared" si="0"/>
        <v>0.17136859204780513</v>
      </c>
      <c r="C47">
        <f t="shared" si="1"/>
        <v>9.6800484585608582E-2</v>
      </c>
      <c r="D47">
        <f t="shared" si="2"/>
        <v>0.17136859204780513</v>
      </c>
    </row>
    <row r="48" spans="1:4" x14ac:dyDescent="0.25">
      <c r="A48">
        <v>-1.2000000000000099</v>
      </c>
      <c r="B48">
        <f t="shared" si="0"/>
        <v>0.19418605498321065</v>
      </c>
      <c r="C48">
        <f t="shared" si="1"/>
        <v>0.11506967022170632</v>
      </c>
      <c r="D48">
        <f t="shared" si="2"/>
        <v>0.19418605498321065</v>
      </c>
    </row>
    <row r="49" spans="1:4" x14ac:dyDescent="0.25">
      <c r="A49">
        <v>-1.1000000000000101</v>
      </c>
      <c r="B49">
        <f t="shared" si="0"/>
        <v>0.21785217703254814</v>
      </c>
      <c r="C49">
        <f t="shared" si="1"/>
        <v>0.13566606094638042</v>
      </c>
      <c r="D49">
        <f t="shared" si="2"/>
        <v>0.21785217703254817</v>
      </c>
    </row>
    <row r="50" spans="1:4" x14ac:dyDescent="0.25">
      <c r="A50">
        <v>-1.00000000000001</v>
      </c>
      <c r="B50">
        <f t="shared" si="0"/>
        <v>0.24197072451914092</v>
      </c>
      <c r="C50">
        <f t="shared" si="1"/>
        <v>0.15865525393145458</v>
      </c>
      <c r="D50">
        <f t="shared" si="2"/>
        <v>0.24197072451914095</v>
      </c>
    </row>
    <row r="51" spans="1:4" x14ac:dyDescent="0.25">
      <c r="A51">
        <v>-0.90000000000001001</v>
      </c>
      <c r="B51">
        <f t="shared" si="0"/>
        <v>0.26608524989875243</v>
      </c>
      <c r="C51">
        <f t="shared" si="1"/>
        <v>0.18406012534675684</v>
      </c>
      <c r="D51">
        <f t="shared" si="2"/>
        <v>0.26608524989875243</v>
      </c>
    </row>
    <row r="52" spans="1:4" x14ac:dyDescent="0.25">
      <c r="A52">
        <v>-0.80000000000001004</v>
      </c>
      <c r="B52">
        <f t="shared" si="0"/>
        <v>0.2896915527614804</v>
      </c>
      <c r="C52">
        <f t="shared" si="1"/>
        <v>0.21185539858339378</v>
      </c>
      <c r="D52">
        <f t="shared" si="2"/>
        <v>0.28969155276148045</v>
      </c>
    </row>
    <row r="53" spans="1:4" x14ac:dyDescent="0.25">
      <c r="A53">
        <v>-0.70000000000002005</v>
      </c>
      <c r="B53">
        <f t="shared" si="0"/>
        <v>0.31225393336675689</v>
      </c>
      <c r="C53">
        <f t="shared" si="1"/>
        <v>0.24196365222306665</v>
      </c>
      <c r="D53">
        <f t="shared" si="2"/>
        <v>0.31225393336675689</v>
      </c>
    </row>
    <row r="54" spans="1:4" x14ac:dyDescent="0.25">
      <c r="A54">
        <v>-0.60000000000001996</v>
      </c>
      <c r="B54">
        <f t="shared" si="0"/>
        <v>0.33322460289179567</v>
      </c>
      <c r="C54">
        <f t="shared" si="1"/>
        <v>0.27425311775006689</v>
      </c>
      <c r="D54">
        <f t="shared" si="2"/>
        <v>0.33322460289179567</v>
      </c>
    </row>
    <row r="55" spans="1:4" x14ac:dyDescent="0.25">
      <c r="A55">
        <v>-0.50000000000001998</v>
      </c>
      <c r="B55">
        <f t="shared" si="0"/>
        <v>0.35206532676429597</v>
      </c>
      <c r="C55">
        <f t="shared" si="1"/>
        <v>0.30853753872597978</v>
      </c>
      <c r="D55">
        <f t="shared" si="2"/>
        <v>0.35206532676429597</v>
      </c>
    </row>
    <row r="56" spans="1:4" x14ac:dyDescent="0.25">
      <c r="A56">
        <v>-0.40000000000002001</v>
      </c>
      <c r="B56">
        <f t="shared" si="0"/>
        <v>0.36827014030332039</v>
      </c>
      <c r="C56">
        <f t="shared" si="1"/>
        <v>0.34457825838966843</v>
      </c>
      <c r="D56">
        <f t="shared" si="2"/>
        <v>0.36827014030332039</v>
      </c>
    </row>
    <row r="57" spans="1:4" x14ac:dyDescent="0.25">
      <c r="A57">
        <v>-0.30000000000001997</v>
      </c>
      <c r="B57">
        <f t="shared" si="0"/>
        <v>0.38138781546052181</v>
      </c>
      <c r="C57">
        <f t="shared" si="1"/>
        <v>0.38208857781103972</v>
      </c>
      <c r="D57">
        <f t="shared" si="2"/>
        <v>0.38138781546052186</v>
      </c>
    </row>
    <row r="58" spans="1:4" x14ac:dyDescent="0.25">
      <c r="A58">
        <v>-0.20000000000002</v>
      </c>
      <c r="B58">
        <f t="shared" si="0"/>
        <v>0.39104269397545433</v>
      </c>
      <c r="C58">
        <f t="shared" si="1"/>
        <v>0.42074029056088913</v>
      </c>
      <c r="D58">
        <f t="shared" si="2"/>
        <v>0.39104269397545433</v>
      </c>
    </row>
    <row r="59" spans="1:4" x14ac:dyDescent="0.25">
      <c r="A59">
        <v>-0.10000000000002</v>
      </c>
      <c r="B59">
        <f t="shared" si="0"/>
        <v>0.39695254747701098</v>
      </c>
      <c r="C59">
        <f t="shared" si="1"/>
        <v>0.46017216272296307</v>
      </c>
      <c r="D59">
        <f t="shared" si="2"/>
        <v>0.39695254747701103</v>
      </c>
    </row>
    <row r="60" spans="1:4" x14ac:dyDescent="0.25">
      <c r="A60">
        <v>-2.0428103653102899E-14</v>
      </c>
      <c r="B60">
        <f t="shared" si="0"/>
        <v>0.3989422804014327</v>
      </c>
      <c r="C60">
        <f t="shared" si="1"/>
        <v>0.49999999999999184</v>
      </c>
      <c r="D60">
        <f t="shared" si="2"/>
        <v>0.3989422804014327</v>
      </c>
    </row>
    <row r="61" spans="1:4" x14ac:dyDescent="0.25">
      <c r="A61">
        <v>9.9999999999980105E-2</v>
      </c>
      <c r="B61">
        <f t="shared" si="0"/>
        <v>0.39695254747701259</v>
      </c>
      <c r="C61">
        <f t="shared" si="1"/>
        <v>0.53982783727702111</v>
      </c>
      <c r="D61">
        <f t="shared" si="2"/>
        <v>0.39695254747701259</v>
      </c>
    </row>
    <row r="62" spans="1:4" x14ac:dyDescent="0.25">
      <c r="A62">
        <v>0.19999999999998</v>
      </c>
      <c r="B62">
        <f t="shared" si="0"/>
        <v>0.39104269397545749</v>
      </c>
      <c r="C62">
        <f t="shared" si="1"/>
        <v>0.57925970943909522</v>
      </c>
      <c r="D62">
        <f t="shared" si="2"/>
        <v>0.39104269397545749</v>
      </c>
    </row>
    <row r="63" spans="1:4" x14ac:dyDescent="0.25">
      <c r="A63">
        <v>0.29999999999998</v>
      </c>
      <c r="B63">
        <f t="shared" si="0"/>
        <v>0.38138781546052641</v>
      </c>
      <c r="C63">
        <f t="shared" si="1"/>
        <v>0.61791142218894501</v>
      </c>
      <c r="D63">
        <f t="shared" si="2"/>
        <v>0.38138781546052641</v>
      </c>
    </row>
    <row r="64" spans="1:4" x14ac:dyDescent="0.25">
      <c r="A64">
        <v>0.39999999999997998</v>
      </c>
      <c r="B64">
        <f t="shared" si="0"/>
        <v>0.36827014030332628</v>
      </c>
      <c r="C64">
        <f t="shared" si="1"/>
        <v>0.65542174161031674</v>
      </c>
      <c r="D64">
        <f t="shared" si="2"/>
        <v>0.36827014030332628</v>
      </c>
    </row>
    <row r="65" spans="1:4" x14ac:dyDescent="0.25">
      <c r="A65">
        <v>0.49999999999998002</v>
      </c>
      <c r="B65">
        <f t="shared" si="0"/>
        <v>0.35206532676430302</v>
      </c>
      <c r="C65">
        <f t="shared" si="1"/>
        <v>0.69146246127400612</v>
      </c>
      <c r="D65">
        <f t="shared" si="2"/>
        <v>0.35206532676430302</v>
      </c>
    </row>
    <row r="66" spans="1:4" x14ac:dyDescent="0.25">
      <c r="A66">
        <v>0.59999999999997999</v>
      </c>
      <c r="B66">
        <f t="shared" si="0"/>
        <v>0.33322460289180361</v>
      </c>
      <c r="C66">
        <f t="shared" si="1"/>
        <v>0.72574688224991979</v>
      </c>
      <c r="D66">
        <f t="shared" si="2"/>
        <v>0.33322460289180367</v>
      </c>
    </row>
    <row r="67" spans="1:4" x14ac:dyDescent="0.25">
      <c r="A67">
        <v>0.69999999999997997</v>
      </c>
      <c r="B67">
        <f t="shared" si="0"/>
        <v>0.31225393336676566</v>
      </c>
      <c r="C67">
        <f t="shared" si="1"/>
        <v>0.75803634777692075</v>
      </c>
      <c r="D67">
        <f t="shared" si="2"/>
        <v>0.31225393336676566</v>
      </c>
    </row>
    <row r="68" spans="1:4" x14ac:dyDescent="0.25">
      <c r="A68">
        <v>0.79999999999997995</v>
      </c>
      <c r="B68">
        <f t="shared" si="0"/>
        <v>0.28969155276148739</v>
      </c>
      <c r="C68">
        <f t="shared" si="1"/>
        <v>0.78814460141659759</v>
      </c>
      <c r="D68">
        <f t="shared" si="2"/>
        <v>0.28969155276148745</v>
      </c>
    </row>
    <row r="69" spans="1:4" x14ac:dyDescent="0.25">
      <c r="A69">
        <v>0.89999999999998004</v>
      </c>
      <c r="B69">
        <f t="shared" si="0"/>
        <v>0.26608524989875959</v>
      </c>
      <c r="C69">
        <f t="shared" si="1"/>
        <v>0.81593987465323525</v>
      </c>
      <c r="D69">
        <f t="shared" si="2"/>
        <v>0.26608524989875965</v>
      </c>
    </row>
    <row r="70" spans="1:4" x14ac:dyDescent="0.25">
      <c r="A70">
        <v>0.99999999999998002</v>
      </c>
      <c r="B70">
        <f t="shared" si="0"/>
        <v>0.24197072451914819</v>
      </c>
      <c r="C70">
        <f t="shared" si="1"/>
        <v>0.84134474606853815</v>
      </c>
      <c r="D70">
        <f t="shared" si="2"/>
        <v>0.24197072451914819</v>
      </c>
    </row>
    <row r="71" spans="1:4" x14ac:dyDescent="0.25">
      <c r="A71">
        <v>1.0999999999999801</v>
      </c>
      <c r="B71">
        <f t="shared" si="0"/>
        <v>0.21785217703255533</v>
      </c>
      <c r="C71">
        <f t="shared" si="1"/>
        <v>0.864333939053613</v>
      </c>
      <c r="D71">
        <f t="shared" si="2"/>
        <v>0.21785217703255533</v>
      </c>
    </row>
    <row r="72" spans="1:4" x14ac:dyDescent="0.25">
      <c r="A72">
        <v>1.19999999999998</v>
      </c>
      <c r="B72">
        <f t="shared" si="0"/>
        <v>0.19418605498321762</v>
      </c>
      <c r="C72">
        <f t="shared" si="1"/>
        <v>0.88493032977828789</v>
      </c>
      <c r="D72">
        <f t="shared" si="2"/>
        <v>0.19418605498321762</v>
      </c>
    </row>
    <row r="73" spans="1:4" x14ac:dyDescent="0.25">
      <c r="A73">
        <v>1.2999999999999801</v>
      </c>
      <c r="B73">
        <f t="shared" si="0"/>
        <v>0.1713685920478118</v>
      </c>
      <c r="C73">
        <f t="shared" si="1"/>
        <v>0.90319951541438626</v>
      </c>
      <c r="D73">
        <f t="shared" si="2"/>
        <v>0.1713685920478118</v>
      </c>
    </row>
    <row r="74" spans="1:4" x14ac:dyDescent="0.25">
      <c r="A74">
        <v>1.3999999999999799</v>
      </c>
      <c r="B74">
        <f t="shared" si="0"/>
        <v>0.14972746563574907</v>
      </c>
      <c r="C74">
        <f t="shared" si="1"/>
        <v>0.91924334076622594</v>
      </c>
      <c r="D74">
        <f t="shared" si="2"/>
        <v>0.14972746563574907</v>
      </c>
    </row>
    <row r="75" spans="1:4" x14ac:dyDescent="0.25">
      <c r="A75">
        <v>1.49999999999998</v>
      </c>
      <c r="B75">
        <f t="shared" ref="B75:B110" si="3">_xlfn.NORM.S.DIST(A75,FALSE)</f>
        <v>0.1295175956658956</v>
      </c>
      <c r="C75">
        <f t="shared" ref="C75:C110" si="4">_xlfn.NORM.S.DIST(A75,TRUE)</f>
        <v>0.93319279873113936</v>
      </c>
      <c r="D75">
        <f t="shared" ref="D75:D110" si="5">EXP((-1)*A75^2/2)/(SQRT(2*PI()))</f>
        <v>0.12951759566589563</v>
      </c>
    </row>
    <row r="76" spans="1:4" x14ac:dyDescent="0.25">
      <c r="A76">
        <v>1.5999999999999801</v>
      </c>
      <c r="B76">
        <f t="shared" si="3"/>
        <v>0.11092083467945908</v>
      </c>
      <c r="C76">
        <f t="shared" si="4"/>
        <v>0.94520070830043978</v>
      </c>
      <c r="D76">
        <f t="shared" si="5"/>
        <v>0.1109208346794591</v>
      </c>
    </row>
    <row r="77" spans="1:4" x14ac:dyDescent="0.25">
      <c r="A77">
        <v>1.69999999999998</v>
      </c>
      <c r="B77">
        <f t="shared" si="3"/>
        <v>9.4049077376890139E-2</v>
      </c>
      <c r="C77">
        <f t="shared" si="4"/>
        <v>0.95543453724145511</v>
      </c>
      <c r="D77">
        <f t="shared" si="5"/>
        <v>9.4049077376890139E-2</v>
      </c>
    </row>
    <row r="78" spans="1:4" x14ac:dyDescent="0.25">
      <c r="A78">
        <v>1.7999999999999801</v>
      </c>
      <c r="B78">
        <f t="shared" si="3"/>
        <v>7.8950158300896994E-2</v>
      </c>
      <c r="C78">
        <f t="shared" si="4"/>
        <v>0.96406968088707268</v>
      </c>
      <c r="D78">
        <f t="shared" si="5"/>
        <v>7.8950158300896994E-2</v>
      </c>
    </row>
    <row r="79" spans="1:4" x14ac:dyDescent="0.25">
      <c r="A79">
        <v>1.8999999999999799</v>
      </c>
      <c r="B79">
        <f t="shared" si="3"/>
        <v>6.5615814774679093E-2</v>
      </c>
      <c r="C79">
        <f t="shared" si="4"/>
        <v>0.97128344018399693</v>
      </c>
      <c r="D79">
        <f t="shared" si="5"/>
        <v>6.5615814774679093E-2</v>
      </c>
    </row>
    <row r="80" spans="1:4" x14ac:dyDescent="0.25">
      <c r="A80">
        <v>1.99999999999998</v>
      </c>
      <c r="B80">
        <f t="shared" si="3"/>
        <v>5.3990966513190221E-2</v>
      </c>
      <c r="C80">
        <f t="shared" si="4"/>
        <v>0.97724986805181968</v>
      </c>
      <c r="D80">
        <f t="shared" si="5"/>
        <v>5.3990966513190221E-2</v>
      </c>
    </row>
    <row r="81" spans="1:4" x14ac:dyDescent="0.25">
      <c r="A81">
        <v>2.0999999999999699</v>
      </c>
      <c r="B81">
        <f t="shared" si="3"/>
        <v>4.3983595980429988E-2</v>
      </c>
      <c r="C81">
        <f t="shared" si="4"/>
        <v>0.9821355794371821</v>
      </c>
      <c r="D81">
        <f t="shared" si="5"/>
        <v>4.3983595980429988E-2</v>
      </c>
    </row>
    <row r="82" spans="1:4" x14ac:dyDescent="0.25">
      <c r="A82">
        <v>2.19999999999997</v>
      </c>
      <c r="B82">
        <f t="shared" si="3"/>
        <v>3.5474592846233791E-2</v>
      </c>
      <c r="C82">
        <f t="shared" si="4"/>
        <v>0.9860965524865003</v>
      </c>
      <c r="D82">
        <f t="shared" si="5"/>
        <v>3.5474592846233791E-2</v>
      </c>
    </row>
    <row r="83" spans="1:4" x14ac:dyDescent="0.25">
      <c r="A83">
        <v>2.2999999999999701</v>
      </c>
      <c r="B83">
        <f t="shared" si="3"/>
        <v>2.8327037741603125E-2</v>
      </c>
      <c r="C83">
        <f t="shared" si="4"/>
        <v>0.98927588997832339</v>
      </c>
      <c r="D83">
        <f t="shared" si="5"/>
        <v>2.8327037741603125E-2</v>
      </c>
    </row>
    <row r="84" spans="1:4" x14ac:dyDescent="0.25">
      <c r="A84">
        <v>2.3999999999999702</v>
      </c>
      <c r="B84">
        <f t="shared" si="3"/>
        <v>2.2394530294844502E-2</v>
      </c>
      <c r="C84">
        <f t="shared" si="4"/>
        <v>0.99180246407540318</v>
      </c>
      <c r="D84">
        <f t="shared" si="5"/>
        <v>2.2394530294844502E-2</v>
      </c>
    </row>
    <row r="85" spans="1:4" x14ac:dyDescent="0.25">
      <c r="A85">
        <v>2.4999999999999698</v>
      </c>
      <c r="B85">
        <f t="shared" si="3"/>
        <v>1.7528300493569862E-2</v>
      </c>
      <c r="C85">
        <f t="shared" si="4"/>
        <v>0.99379033467422329</v>
      </c>
      <c r="D85">
        <f t="shared" si="5"/>
        <v>1.7528300493569862E-2</v>
      </c>
    </row>
    <row r="86" spans="1:4" x14ac:dyDescent="0.25">
      <c r="A86">
        <v>2.5999999999999699</v>
      </c>
      <c r="B86">
        <f t="shared" si="3"/>
        <v>1.3582969233686681E-2</v>
      </c>
      <c r="C86">
        <f t="shared" si="4"/>
        <v>0.99533881197628082</v>
      </c>
      <c r="D86">
        <f t="shared" si="5"/>
        <v>1.3582969233686683E-2</v>
      </c>
    </row>
    <row r="87" spans="1:4" x14ac:dyDescent="0.25">
      <c r="A87">
        <v>2.69999999999997</v>
      </c>
      <c r="B87">
        <f t="shared" si="3"/>
        <v>1.0420934814423442E-2</v>
      </c>
      <c r="C87">
        <f t="shared" si="4"/>
        <v>0.99653302619695905</v>
      </c>
      <c r="D87">
        <f t="shared" si="5"/>
        <v>1.0420934814423442E-2</v>
      </c>
    </row>
    <row r="88" spans="1:4" x14ac:dyDescent="0.25">
      <c r="A88">
        <v>2.7999999999999701</v>
      </c>
      <c r="B88">
        <f t="shared" si="3"/>
        <v>7.9154515829806277E-3</v>
      </c>
      <c r="C88">
        <f t="shared" si="4"/>
        <v>0.9974448696695718</v>
      </c>
      <c r="D88">
        <f t="shared" si="5"/>
        <v>7.9154515829806295E-3</v>
      </c>
    </row>
    <row r="89" spans="1:4" x14ac:dyDescent="0.25">
      <c r="A89">
        <v>2.8999999999999702</v>
      </c>
      <c r="B89">
        <f t="shared" si="3"/>
        <v>5.9525324197763725E-3</v>
      </c>
      <c r="C89">
        <f t="shared" si="4"/>
        <v>0.99813418669961573</v>
      </c>
      <c r="D89">
        <f t="shared" si="5"/>
        <v>5.9525324197763725E-3</v>
      </c>
    </row>
    <row r="90" spans="1:4" x14ac:dyDescent="0.25">
      <c r="A90">
        <v>2.9999999999999698</v>
      </c>
      <c r="B90">
        <f t="shared" si="3"/>
        <v>4.4318484119384082E-3</v>
      </c>
      <c r="C90">
        <f t="shared" si="4"/>
        <v>0.99865010196836979</v>
      </c>
      <c r="D90">
        <f t="shared" si="5"/>
        <v>4.4318484119384091E-3</v>
      </c>
    </row>
    <row r="91" spans="1:4" x14ac:dyDescent="0.25">
      <c r="A91">
        <v>3.0999999999999699</v>
      </c>
      <c r="B91">
        <f t="shared" si="3"/>
        <v>3.2668190562002266E-3</v>
      </c>
      <c r="C91">
        <f t="shared" si="4"/>
        <v>0.99903239678678157</v>
      </c>
      <c r="D91">
        <f t="shared" si="5"/>
        <v>3.2668190562002266E-3</v>
      </c>
    </row>
    <row r="92" spans="1:4" x14ac:dyDescent="0.25">
      <c r="A92">
        <v>3.19999999999997</v>
      </c>
      <c r="B92">
        <f t="shared" si="3"/>
        <v>2.3840882014650711E-3</v>
      </c>
      <c r="C92">
        <f t="shared" si="4"/>
        <v>0.99931286206208403</v>
      </c>
      <c r="D92">
        <f t="shared" si="5"/>
        <v>2.3840882014650711E-3</v>
      </c>
    </row>
    <row r="93" spans="1:4" x14ac:dyDescent="0.25">
      <c r="A93">
        <v>3.2999999999999701</v>
      </c>
      <c r="B93">
        <f t="shared" si="3"/>
        <v>1.722568939053851E-3</v>
      </c>
      <c r="C93">
        <f t="shared" si="4"/>
        <v>0.99951657585761622</v>
      </c>
      <c r="D93">
        <f t="shared" si="5"/>
        <v>1.722568939053851E-3</v>
      </c>
    </row>
    <row r="94" spans="1:4" x14ac:dyDescent="0.25">
      <c r="A94">
        <v>3.3999999999999702</v>
      </c>
      <c r="B94">
        <f t="shared" si="3"/>
        <v>1.2322191684731446E-3</v>
      </c>
      <c r="C94">
        <f t="shared" si="4"/>
        <v>0.99966307073432303</v>
      </c>
      <c r="D94">
        <f t="shared" si="5"/>
        <v>1.2322191684731446E-3</v>
      </c>
    </row>
    <row r="95" spans="1:4" x14ac:dyDescent="0.25">
      <c r="A95">
        <v>3.4999999999999698</v>
      </c>
      <c r="B95">
        <f t="shared" si="3"/>
        <v>8.7268269504585231E-4</v>
      </c>
      <c r="C95">
        <f t="shared" si="4"/>
        <v>0.99976737092096446</v>
      </c>
      <c r="D95">
        <f t="shared" si="5"/>
        <v>8.7268269504585231E-4</v>
      </c>
    </row>
    <row r="96" spans="1:4" x14ac:dyDescent="0.25">
      <c r="A96">
        <v>3.5999999999999699</v>
      </c>
      <c r="B96">
        <f t="shared" si="3"/>
        <v>6.1190193011383879E-4</v>
      </c>
      <c r="C96">
        <f t="shared" si="4"/>
        <v>0.99984089140984245</v>
      </c>
      <c r="D96">
        <f t="shared" si="5"/>
        <v>6.1190193011383879E-4</v>
      </c>
    </row>
    <row r="97" spans="1:4" x14ac:dyDescent="0.25">
      <c r="A97">
        <v>3.69999999999997</v>
      </c>
      <c r="B97">
        <f t="shared" si="3"/>
        <v>4.2478027055079903E-4</v>
      </c>
      <c r="C97">
        <f t="shared" si="4"/>
        <v>0.99989220026652259</v>
      </c>
      <c r="D97">
        <f t="shared" si="5"/>
        <v>4.2478027055079903E-4</v>
      </c>
    </row>
    <row r="98" spans="1:4" x14ac:dyDescent="0.25">
      <c r="A98">
        <v>3.7999999999999701</v>
      </c>
      <c r="B98">
        <f t="shared" si="3"/>
        <v>2.9194692579149345E-4</v>
      </c>
      <c r="C98">
        <f t="shared" si="4"/>
        <v>0.99992765195607491</v>
      </c>
      <c r="D98">
        <f t="shared" si="5"/>
        <v>2.9194692579149345E-4</v>
      </c>
    </row>
    <row r="99" spans="1:4" x14ac:dyDescent="0.25">
      <c r="A99">
        <v>3.8999999999999702</v>
      </c>
      <c r="B99">
        <f t="shared" si="3"/>
        <v>1.9865547139279581E-4</v>
      </c>
      <c r="C99">
        <f t="shared" si="4"/>
        <v>0.99995190365598241</v>
      </c>
      <c r="D99">
        <f t="shared" si="5"/>
        <v>1.9865547139279581E-4</v>
      </c>
    </row>
    <row r="100" spans="1:4" x14ac:dyDescent="0.25">
      <c r="A100">
        <v>3.9999999999999698</v>
      </c>
      <c r="B100">
        <f t="shared" si="3"/>
        <v>1.3383022576490152E-4</v>
      </c>
      <c r="C100">
        <f t="shared" si="4"/>
        <v>0.99996832875816688</v>
      </c>
      <c r="D100">
        <f t="shared" si="5"/>
        <v>1.3383022576490152E-4</v>
      </c>
    </row>
    <row r="101" spans="1:4" x14ac:dyDescent="0.25">
      <c r="A101">
        <v>4.0999999999999703</v>
      </c>
      <c r="B101">
        <f t="shared" si="3"/>
        <v>8.9261657177143702E-5</v>
      </c>
      <c r="C101">
        <f t="shared" si="4"/>
        <v>0.9999793424930874</v>
      </c>
      <c r="D101">
        <f t="shared" si="5"/>
        <v>8.9261657177143716E-5</v>
      </c>
    </row>
    <row r="102" spans="1:4" x14ac:dyDescent="0.25">
      <c r="A102">
        <v>4.19999999999997</v>
      </c>
      <c r="B102">
        <f t="shared" si="3"/>
        <v>5.8943067756547288E-5</v>
      </c>
      <c r="C102">
        <f t="shared" si="4"/>
        <v>0.9999866542509841</v>
      </c>
      <c r="D102">
        <f t="shared" si="5"/>
        <v>5.8943067756547295E-5</v>
      </c>
    </row>
    <row r="103" spans="1:4" x14ac:dyDescent="0.25">
      <c r="A103">
        <v>4.2999999999999696</v>
      </c>
      <c r="B103">
        <f t="shared" si="3"/>
        <v>3.8535196742092124E-5</v>
      </c>
      <c r="C103">
        <f t="shared" si="4"/>
        <v>0.99999146009452899</v>
      </c>
      <c r="D103">
        <f t="shared" si="5"/>
        <v>3.853519674209213E-5</v>
      </c>
    </row>
    <row r="104" spans="1:4" x14ac:dyDescent="0.25">
      <c r="A104">
        <v>4.3999999999999702</v>
      </c>
      <c r="B104">
        <f t="shared" si="3"/>
        <v>2.4942471290056852E-5</v>
      </c>
      <c r="C104">
        <f t="shared" si="4"/>
        <v>0.99999458745609227</v>
      </c>
      <c r="D104">
        <f t="shared" si="5"/>
        <v>2.4942471290056856E-5</v>
      </c>
    </row>
    <row r="105" spans="1:4" x14ac:dyDescent="0.25">
      <c r="A105">
        <v>4.4999999999999698</v>
      </c>
      <c r="B105">
        <f t="shared" si="3"/>
        <v>1.5983741106907633E-5</v>
      </c>
      <c r="C105">
        <f t="shared" si="4"/>
        <v>0.99999660232687526</v>
      </c>
      <c r="D105">
        <f t="shared" si="5"/>
        <v>1.5983741106907633E-5</v>
      </c>
    </row>
    <row r="106" spans="1:4" x14ac:dyDescent="0.25">
      <c r="A106">
        <v>4.5999999999999703</v>
      </c>
      <c r="B106">
        <f t="shared" si="3"/>
        <v>1.0140852065488129E-5</v>
      </c>
      <c r="C106">
        <f t="shared" si="4"/>
        <v>0.9999978875452975</v>
      </c>
      <c r="D106">
        <f t="shared" si="5"/>
        <v>1.0140852065488129E-5</v>
      </c>
    </row>
    <row r="107" spans="1:4" x14ac:dyDescent="0.25">
      <c r="A107">
        <v>4.69999999999997</v>
      </c>
      <c r="B107">
        <f t="shared" si="3"/>
        <v>6.3698251788679954E-6</v>
      </c>
      <c r="C107">
        <f t="shared" si="4"/>
        <v>0.99999869919254614</v>
      </c>
      <c r="D107">
        <f t="shared" si="5"/>
        <v>6.3698251788679954E-6</v>
      </c>
    </row>
    <row r="108" spans="1:4" x14ac:dyDescent="0.25">
      <c r="A108">
        <v>4.7999999999999696</v>
      </c>
      <c r="B108">
        <f t="shared" si="3"/>
        <v>3.961299091032653E-6</v>
      </c>
      <c r="C108">
        <f t="shared" si="4"/>
        <v>0.99999920667184805</v>
      </c>
      <c r="D108">
        <f t="shared" si="5"/>
        <v>3.961299091032653E-6</v>
      </c>
    </row>
    <row r="109" spans="1:4" x14ac:dyDescent="0.25">
      <c r="A109">
        <v>4.8999999999999604</v>
      </c>
      <c r="B109">
        <f t="shared" si="3"/>
        <v>2.4389607458938333E-6</v>
      </c>
      <c r="C109">
        <f t="shared" si="4"/>
        <v>0.99999952081672339</v>
      </c>
      <c r="D109">
        <f t="shared" si="5"/>
        <v>2.4389607458938333E-6</v>
      </c>
    </row>
    <row r="110" spans="1:4" x14ac:dyDescent="0.25">
      <c r="A110">
        <v>4.99999999999996</v>
      </c>
      <c r="B110">
        <f t="shared" si="3"/>
        <v>1.4867195147345937E-6</v>
      </c>
      <c r="C110">
        <f t="shared" si="4"/>
        <v>0.99999971334842808</v>
      </c>
      <c r="D110">
        <f t="shared" si="5"/>
        <v>1.4867195147345937E-6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price and greeks</vt:lpstr>
      <vt:lpstr>Phi(x) und phi(x)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detlef</cp:lastModifiedBy>
  <dcterms:created xsi:type="dcterms:W3CDTF">2016-12-09T15:02:23Z</dcterms:created>
  <dcterms:modified xsi:type="dcterms:W3CDTF">2016-12-12T21:16:39Z</dcterms:modified>
</cp:coreProperties>
</file>