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SS2022/Einfuehrung-FM/"/>
    </mc:Choice>
  </mc:AlternateContent>
  <xr:revisionPtr revIDLastSave="1" documentId="8_{E1C67C27-66A1-4349-A102-13B9E7938EF4}" xr6:coauthVersionLast="47" xr6:coauthVersionMax="47" xr10:uidLastSave="{43F16FE4-E7E1-4017-953C-A40FEE7CE92D}"/>
  <bookViews>
    <workbookView xWindow="-25710" yWindow="-110" windowWidth="25820" windowHeight="14620" xr2:uid="{00000000-000D-0000-FFFF-FFFF00000000}"/>
  </bookViews>
  <sheets>
    <sheet name="Aufgabe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2" i="1"/>
  <c r="G22" i="1"/>
  <c r="G20" i="1"/>
  <c r="B4" i="1"/>
  <c r="L10" i="1" s="1"/>
  <c r="B3" i="1"/>
  <c r="G6" i="1" l="1"/>
  <c r="C13" i="1"/>
  <c r="C15" i="1"/>
  <c r="G8" i="1"/>
  <c r="L6" i="1"/>
  <c r="C17" i="1"/>
  <c r="G10" i="1"/>
  <c r="G24" i="1" s="1"/>
  <c r="S6" i="1"/>
  <c r="L8" i="1"/>
  <c r="B14" i="1"/>
  <c r="B16" i="1"/>
  <c r="B9" i="1"/>
  <c r="B7" i="1"/>
  <c r="C6" i="1" l="1"/>
  <c r="F14" i="1" s="1"/>
  <c r="F33" i="1" s="1"/>
  <c r="L20" i="1"/>
  <c r="C8" i="1"/>
  <c r="Q8" i="1"/>
  <c r="Q10" i="1"/>
  <c r="Q6" i="1"/>
  <c r="C10" i="1"/>
  <c r="K9" i="1"/>
  <c r="K23" i="1" s="1"/>
  <c r="F7" i="1"/>
  <c r="F21" i="1" s="1"/>
  <c r="F9" i="1"/>
  <c r="F23" i="1" s="1"/>
  <c r="K7" i="1"/>
  <c r="K21" i="1" s="1"/>
  <c r="E15" i="1" l="1"/>
  <c r="F34" i="1"/>
  <c r="K34" i="1"/>
  <c r="K14" i="1"/>
  <c r="K33" i="1" s="1"/>
  <c r="F16" i="1"/>
  <c r="K16" i="1"/>
  <c r="J15" i="1"/>
  <c r="K31" i="1" s="1"/>
  <c r="F32" i="1"/>
  <c r="K32" i="1"/>
  <c r="P16" i="1"/>
  <c r="P7" i="1"/>
  <c r="P9" i="1"/>
  <c r="J8" i="1"/>
  <c r="E8" i="1"/>
  <c r="F30" i="1" s="1"/>
  <c r="P14" i="1" l="1"/>
  <c r="J22" i="1"/>
  <c r="K30" i="1"/>
  <c r="K36" i="1" s="1"/>
  <c r="K37" i="1" s="1"/>
  <c r="O15" i="1"/>
  <c r="F31" i="1"/>
  <c r="F36" i="1" s="1"/>
  <c r="F37" i="1" s="1"/>
  <c r="O8" i="1"/>
  <c r="E22" i="1"/>
</calcChain>
</file>

<file path=xl/sharedStrings.xml><?xml version="1.0" encoding="utf-8"?>
<sst xmlns="http://schemas.openxmlformats.org/spreadsheetml/2006/main" count="38" uniqueCount="31">
  <si>
    <t>r</t>
  </si>
  <si>
    <t>ret</t>
  </si>
  <si>
    <t>S</t>
  </si>
  <si>
    <t>delta1</t>
  </si>
  <si>
    <t>Ha</t>
  </si>
  <si>
    <t>Hb</t>
  </si>
  <si>
    <t>va</t>
  </si>
  <si>
    <t>ha</t>
  </si>
  <si>
    <t>vb</t>
  </si>
  <si>
    <t>hb</t>
  </si>
  <si>
    <t>va+vb</t>
  </si>
  <si>
    <t>delta_a</t>
  </si>
  <si>
    <t>delta_b</t>
  </si>
  <si>
    <t>Wenn die Werte fuer r in B1 oder fuer ret in B2 geaendert werden, tun sich alle anderen Zahlen automatisch updaten.</t>
  </si>
  <si>
    <t>delta_a+delta_b</t>
  </si>
  <si>
    <t>w_up</t>
  </si>
  <si>
    <t>Va</t>
  </si>
  <si>
    <t>Vb</t>
  </si>
  <si>
    <t xml:space="preserve">1f) Zu checken ist die Formel: </t>
  </si>
  <si>
    <t xml:space="preserve">v0 + delta0*(s1-s0) + delta1*(s2-s1) = h  fuer den Pfad up,down: </t>
  </si>
  <si>
    <t>Ha:</t>
  </si>
  <si>
    <t>v0</t>
  </si>
  <si>
    <t>delta0</t>
  </si>
  <si>
    <t>s1-s0</t>
  </si>
  <si>
    <t>s</t>
  </si>
  <si>
    <t>s2-s1</t>
  </si>
  <si>
    <t>v3</t>
  </si>
  <si>
    <t>Hb:</t>
  </si>
  <si>
    <t>R = 1 + r</t>
  </si>
  <si>
    <t>R^(-2)*20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</si>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</sst>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1EF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3" fillId="0" borderId="0" xfId="0" applyFont="1"/>
    <xf numFmtId="9" fontId="3" fillId="0" borderId="0" xfId="0" applyNumberFormat="1" applyFont="1"/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1" fillId="2" borderId="0" xfId="0" applyFont="1" applyFill="1"/>
    <xf numFmtId="10" fontId="0" fillId="0" borderId="0" xfId="0" applyNumberFormat="1"/>
    <xf numFmtId="9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1EFF5"/>
      <color rgb="FFEBE7F1"/>
      <color rgb="FFE7EEF5"/>
      <color rgb="FFC9D8E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workbookViewId="0">
      <selection activeCell="D3" sqref="D3"/>
    </sheetView>
  </sheetViews>
  <sheetFormatPr defaultRowHeight="14.5" x14ac:dyDescent="0.35"/>
  <cols>
    <col min="7" max="7" width="10.6328125" customWidth="1"/>
    <col min="8" max="8" width="12.26953125" customWidth="1"/>
    <col min="12" max="12" width="10.6328125" customWidth="1"/>
    <col min="13" max="13" width="12.26953125" customWidth="1"/>
    <col min="19" max="19" width="12.54296875" customWidth="1"/>
  </cols>
  <sheetData>
    <row r="1" spans="1:19" ht="15.5" x14ac:dyDescent="0.35">
      <c r="A1" s="10" t="s">
        <v>0</v>
      </c>
      <c r="B1" s="11">
        <v>0.05</v>
      </c>
      <c r="E1" t="s">
        <v>13</v>
      </c>
    </row>
    <row r="2" spans="1:19" ht="15.5" x14ac:dyDescent="0.35">
      <c r="A2" s="10" t="s">
        <v>1</v>
      </c>
      <c r="B2" s="11">
        <v>0.1</v>
      </c>
    </row>
    <row r="3" spans="1:19" x14ac:dyDescent="0.35">
      <c r="A3" t="s">
        <v>15</v>
      </c>
      <c r="B3" s="17">
        <f>(B1+B2)/(2*B2)</f>
        <v>0.75000000000000011</v>
      </c>
    </row>
    <row r="4" spans="1:19" x14ac:dyDescent="0.35">
      <c r="A4" t="s">
        <v>28</v>
      </c>
      <c r="B4" s="18">
        <f>1+B1</f>
        <v>1.05</v>
      </c>
    </row>
    <row r="5" spans="1:19" s="3" customFormat="1" x14ac:dyDescent="0.35">
      <c r="A5" s="8" t="s">
        <v>2</v>
      </c>
      <c r="B5" s="8"/>
      <c r="C5" s="8"/>
      <c r="E5" s="4" t="s">
        <v>6</v>
      </c>
      <c r="F5" s="4"/>
      <c r="G5" s="4" t="s">
        <v>7</v>
      </c>
      <c r="H5" s="4" t="s">
        <v>4</v>
      </c>
      <c r="J5" s="4" t="s">
        <v>8</v>
      </c>
      <c r="K5" s="4"/>
      <c r="L5" s="4" t="s">
        <v>9</v>
      </c>
      <c r="M5" s="4" t="s">
        <v>5</v>
      </c>
      <c r="O5" s="6" t="s">
        <v>10</v>
      </c>
      <c r="P5" s="6"/>
      <c r="Q5" s="6"/>
      <c r="S5" s="3" t="s">
        <v>29</v>
      </c>
    </row>
    <row r="6" spans="1:19" x14ac:dyDescent="0.35">
      <c r="A6" s="9"/>
      <c r="B6" s="9"/>
      <c r="C6" s="9">
        <f>B7*(1+$B$2)</f>
        <v>121.00000000000003</v>
      </c>
      <c r="E6" s="1"/>
      <c r="F6" s="1"/>
      <c r="G6" s="1">
        <f>H6/$B$4^2</f>
        <v>18.140589569160998</v>
      </c>
      <c r="H6" s="1">
        <v>20</v>
      </c>
      <c r="J6" s="1"/>
      <c r="K6" s="1"/>
      <c r="L6" s="1">
        <f>M6/$B$4^2</f>
        <v>0</v>
      </c>
      <c r="M6" s="1">
        <v>0</v>
      </c>
      <c r="O6" s="7"/>
      <c r="P6" s="7"/>
      <c r="Q6" s="7">
        <f>G6+L6</f>
        <v>18.140589569160998</v>
      </c>
      <c r="S6">
        <f>20/B4^2</f>
        <v>18.140589569160998</v>
      </c>
    </row>
    <row r="7" spans="1:19" x14ac:dyDescent="0.35">
      <c r="A7" s="9"/>
      <c r="B7" s="9">
        <f>A8*(1+$B$2)</f>
        <v>110.00000000000001</v>
      </c>
      <c r="C7" s="9"/>
      <c r="E7" s="1"/>
      <c r="F7" s="1">
        <f>$B$3*G6+(1-$B$3)*G8</f>
        <v>15.873015873015875</v>
      </c>
      <c r="G7" s="1"/>
      <c r="H7" s="1"/>
      <c r="J7" s="1"/>
      <c r="K7" s="1">
        <f>$B$3*L6+(1-$B$3)*L8</f>
        <v>2.2675736961451238</v>
      </c>
      <c r="L7" s="1"/>
      <c r="M7" s="1"/>
      <c r="O7" s="7"/>
      <c r="P7" s="7">
        <f>F7+K7</f>
        <v>18.140589569160998</v>
      </c>
      <c r="Q7" s="7"/>
    </row>
    <row r="8" spans="1:19" x14ac:dyDescent="0.35">
      <c r="A8" s="9">
        <v>100</v>
      </c>
      <c r="B8" s="9"/>
      <c r="C8" s="9">
        <f>B9*(1+$B$2)</f>
        <v>99.000000000000014</v>
      </c>
      <c r="E8" s="1">
        <f>$B$3*F7+(1-$B$3)*F9</f>
        <v>13.605442176870753</v>
      </c>
      <c r="F8" s="1"/>
      <c r="G8" s="16">
        <f>H8/$B$4^2</f>
        <v>9.0702947845804989</v>
      </c>
      <c r="H8" s="16">
        <v>10</v>
      </c>
      <c r="J8" s="1">
        <f>$B$3*K7+(1-$B$3)*K9</f>
        <v>4.5351473922902477</v>
      </c>
      <c r="K8" s="1"/>
      <c r="L8" s="16">
        <f>M8/$B$4^2</f>
        <v>9.0702947845804989</v>
      </c>
      <c r="M8" s="16">
        <v>10</v>
      </c>
      <c r="O8" s="7">
        <f>E8+J8</f>
        <v>18.140589569161001</v>
      </c>
      <c r="P8" s="7"/>
      <c r="Q8" s="7">
        <f>G8+L8</f>
        <v>18.140589569160998</v>
      </c>
    </row>
    <row r="9" spans="1:19" x14ac:dyDescent="0.35">
      <c r="A9" s="9"/>
      <c r="B9" s="9">
        <f>A8*(1-$B$2)</f>
        <v>90</v>
      </c>
      <c r="C9" s="9"/>
      <c r="E9" s="1"/>
      <c r="F9" s="1">
        <f>$B$3*G8+(1-$B$3)*G10</f>
        <v>6.8027210884353755</v>
      </c>
      <c r="G9" s="1"/>
      <c r="H9" s="1"/>
      <c r="J9" s="1"/>
      <c r="K9" s="1">
        <f>$B$3*L8+(1-$B$3)*L10</f>
        <v>11.337868480725623</v>
      </c>
      <c r="L9" s="1"/>
      <c r="M9" s="1"/>
      <c r="O9" s="7"/>
      <c r="P9" s="7">
        <f>F9+K9</f>
        <v>18.140589569160998</v>
      </c>
      <c r="Q9" s="7"/>
    </row>
    <row r="10" spans="1:19" x14ac:dyDescent="0.35">
      <c r="A10" s="9"/>
      <c r="B10" s="9"/>
      <c r="C10" s="9">
        <f>B9*(1-$B$2)</f>
        <v>81</v>
      </c>
      <c r="E10" s="1"/>
      <c r="F10" s="1"/>
      <c r="G10" s="1">
        <f>H10/$B$4^2</f>
        <v>0</v>
      </c>
      <c r="H10" s="1">
        <v>0</v>
      </c>
      <c r="J10" s="1"/>
      <c r="K10" s="1"/>
      <c r="L10" s="1">
        <f>M10/$B$4^2</f>
        <v>18.140589569160998</v>
      </c>
      <c r="M10" s="1">
        <v>20</v>
      </c>
      <c r="O10" s="7"/>
      <c r="P10" s="7"/>
      <c r="Q10" s="7">
        <f>G10+L10</f>
        <v>18.140589569160998</v>
      </c>
    </row>
    <row r="12" spans="1:19" s="3" customFormat="1" x14ac:dyDescent="0.35">
      <c r="A12" s="14" t="s">
        <v>24</v>
      </c>
      <c r="B12" s="14"/>
      <c r="C12" s="14"/>
      <c r="E12" s="5" t="s">
        <v>11</v>
      </c>
      <c r="F12" s="5"/>
      <c r="G12" s="5"/>
      <c r="H12" s="5"/>
      <c r="J12" s="5" t="s">
        <v>12</v>
      </c>
      <c r="K12" s="5"/>
      <c r="L12" s="5"/>
      <c r="M12" s="5"/>
      <c r="O12" s="6" t="s">
        <v>14</v>
      </c>
      <c r="P12" s="6"/>
      <c r="Q12" s="6"/>
    </row>
    <row r="13" spans="1:19" x14ac:dyDescent="0.35">
      <c r="A13" s="15"/>
      <c r="B13" s="15"/>
      <c r="C13" s="15">
        <f>C6/$B$4^2</f>
        <v>109.75056689342406</v>
      </c>
      <c r="E13" s="2"/>
      <c r="F13" s="2"/>
      <c r="G13" s="2"/>
      <c r="H13" s="2"/>
      <c r="J13" s="2"/>
      <c r="K13" s="2"/>
      <c r="L13" s="2"/>
      <c r="M13" s="2"/>
      <c r="O13" s="7"/>
      <c r="P13" s="7"/>
      <c r="Q13" s="7"/>
    </row>
    <row r="14" spans="1:19" x14ac:dyDescent="0.35">
      <c r="A14" s="15"/>
      <c r="B14" s="15">
        <f>B7/$B$4</f>
        <v>104.76190476190477</v>
      </c>
      <c r="C14" s="15"/>
      <c r="E14" s="2"/>
      <c r="F14" s="2">
        <f>(G6-G8)/(C13-C15)</f>
        <v>0.45454545454545398</v>
      </c>
      <c r="G14" s="2"/>
      <c r="H14" s="2"/>
      <c r="J14" s="2"/>
      <c r="K14" s="2">
        <f>(L6-L8)/(C13-C15)</f>
        <v>-0.45454545454545398</v>
      </c>
      <c r="L14" s="2"/>
      <c r="M14" s="2"/>
      <c r="O14" s="7"/>
      <c r="P14" s="7">
        <f>F14+K14</f>
        <v>0</v>
      </c>
      <c r="Q14" s="7"/>
    </row>
    <row r="15" spans="1:19" x14ac:dyDescent="0.35">
      <c r="A15" s="15">
        <v>100</v>
      </c>
      <c r="B15" s="15"/>
      <c r="C15" s="15">
        <f>C8/$B$4^2</f>
        <v>89.795918367346943</v>
      </c>
      <c r="E15" s="2">
        <f>(F7-F9)/(B14-B16)</f>
        <v>0.47619047619047583</v>
      </c>
      <c r="F15" s="2"/>
      <c r="G15" s="2"/>
      <c r="H15" s="2"/>
      <c r="J15" s="2">
        <f>(K7-K9)/(B14-B16)</f>
        <v>-0.47619047619047578</v>
      </c>
      <c r="K15" s="2"/>
      <c r="L15" s="2"/>
      <c r="M15" s="2"/>
      <c r="O15" s="7">
        <f>E15+J15</f>
        <v>0</v>
      </c>
      <c r="P15" s="7"/>
      <c r="Q15" s="7"/>
    </row>
    <row r="16" spans="1:19" x14ac:dyDescent="0.35">
      <c r="A16" s="15"/>
      <c r="B16" s="15">
        <f>B9/$B$4</f>
        <v>85.714285714285708</v>
      </c>
      <c r="C16" s="15"/>
      <c r="E16" s="2"/>
      <c r="F16" s="2">
        <f>(G8-G10)/(C15-C17)</f>
        <v>0.55555555555555514</v>
      </c>
      <c r="G16" s="2"/>
      <c r="H16" s="2"/>
      <c r="J16" s="2"/>
      <c r="K16" s="2">
        <f>(L8-L10)/(C15-C17)</f>
        <v>-0.55555555555555514</v>
      </c>
      <c r="L16" s="2"/>
      <c r="M16" s="2"/>
      <c r="O16" s="7"/>
      <c r="P16" s="7">
        <f>F16+K16</f>
        <v>0</v>
      </c>
      <c r="Q16" s="7"/>
    </row>
    <row r="17" spans="1:13" x14ac:dyDescent="0.35">
      <c r="A17" s="15"/>
      <c r="B17" s="15"/>
      <c r="C17" s="15">
        <f>C10/$B$4^2</f>
        <v>73.469387755102034</v>
      </c>
    </row>
    <row r="19" spans="1:13" s="3" customFormat="1" x14ac:dyDescent="0.35">
      <c r="E19" s="12" t="s">
        <v>16</v>
      </c>
      <c r="F19" s="12"/>
      <c r="G19" s="12"/>
      <c r="H19" s="12"/>
      <c r="J19" s="12" t="s">
        <v>17</v>
      </c>
      <c r="K19" s="12"/>
      <c r="L19" s="12"/>
      <c r="M19" s="12"/>
    </row>
    <row r="20" spans="1:13" x14ac:dyDescent="0.35">
      <c r="E20" s="13"/>
      <c r="F20" s="13"/>
      <c r="G20" s="13">
        <f>H6</f>
        <v>20</v>
      </c>
      <c r="H20" s="13"/>
      <c r="J20" s="13"/>
      <c r="K20" s="13"/>
      <c r="L20" s="13">
        <f>EXP(2*$B$1)*L6</f>
        <v>0</v>
      </c>
      <c r="M20" s="13"/>
    </row>
    <row r="21" spans="1:13" x14ac:dyDescent="0.35">
      <c r="E21" s="13"/>
      <c r="F21" s="13">
        <f>B4*F7</f>
        <v>16.666666666666671</v>
      </c>
      <c r="G21" s="13"/>
      <c r="H21" s="13"/>
      <c r="J21" s="13"/>
      <c r="K21" s="13">
        <f>B4*K7</f>
        <v>2.38095238095238</v>
      </c>
      <c r="L21" s="13"/>
      <c r="M21" s="13"/>
    </row>
    <row r="22" spans="1:13" x14ac:dyDescent="0.35">
      <c r="E22" s="13">
        <f>E8</f>
        <v>13.605442176870753</v>
      </c>
      <c r="F22" s="13"/>
      <c r="G22" s="13">
        <f>H8</f>
        <v>10</v>
      </c>
      <c r="H22" s="13"/>
      <c r="J22" s="13">
        <f>J8</f>
        <v>4.5351473922902477</v>
      </c>
      <c r="K22" s="13"/>
      <c r="L22" s="13">
        <f>M8</f>
        <v>10</v>
      </c>
      <c r="M22" s="13"/>
    </row>
    <row r="23" spans="1:13" x14ac:dyDescent="0.35">
      <c r="E23" s="13"/>
      <c r="F23" s="13">
        <f>B4*F9</f>
        <v>7.1428571428571441</v>
      </c>
      <c r="G23" s="13"/>
      <c r="H23" s="13"/>
      <c r="J23" s="13"/>
      <c r="K23" s="13">
        <f>B4*K9</f>
        <v>11.904761904761905</v>
      </c>
      <c r="L23" s="13"/>
      <c r="M23" s="13"/>
    </row>
    <row r="24" spans="1:13" x14ac:dyDescent="0.35">
      <c r="E24" s="13"/>
      <c r="F24" s="13"/>
      <c r="G24" s="13">
        <f>EXP(2*$B$1)*G10</f>
        <v>0</v>
      </c>
      <c r="H24" s="13"/>
      <c r="J24" s="13"/>
      <c r="K24" s="13"/>
      <c r="L24" s="13">
        <f>M10</f>
        <v>20</v>
      </c>
      <c r="M24" s="13"/>
    </row>
    <row r="27" spans="1:13" x14ac:dyDescent="0.35">
      <c r="A27" t="s">
        <v>18</v>
      </c>
      <c r="D27" t="s">
        <v>19</v>
      </c>
    </row>
    <row r="29" spans="1:13" s="3" customFormat="1" x14ac:dyDescent="0.35">
      <c r="E29" s="3" t="s">
        <v>20</v>
      </c>
      <c r="J29" s="3" t="s">
        <v>27</v>
      </c>
    </row>
    <row r="30" spans="1:13" x14ac:dyDescent="0.35">
      <c r="E30" t="s">
        <v>21</v>
      </c>
      <c r="F30">
        <f>E8</f>
        <v>13.605442176870753</v>
      </c>
      <c r="J30" t="s">
        <v>21</v>
      </c>
      <c r="K30">
        <f>J8</f>
        <v>4.5351473922902477</v>
      </c>
    </row>
    <row r="31" spans="1:13" x14ac:dyDescent="0.35">
      <c r="E31" t="s">
        <v>22</v>
      </c>
      <c r="F31">
        <f>E15</f>
        <v>0.47619047619047583</v>
      </c>
      <c r="J31" t="s">
        <v>22</v>
      </c>
      <c r="K31">
        <f>J15</f>
        <v>-0.47619047619047578</v>
      </c>
    </row>
    <row r="32" spans="1:13" x14ac:dyDescent="0.35">
      <c r="E32" t="s">
        <v>23</v>
      </c>
      <c r="F32">
        <f>B14-A15</f>
        <v>4.7619047619047734</v>
      </c>
      <c r="J32" t="s">
        <v>23</v>
      </c>
      <c r="K32">
        <f>B14-A15</f>
        <v>4.7619047619047734</v>
      </c>
    </row>
    <row r="33" spans="5:11" x14ac:dyDescent="0.35">
      <c r="E33" t="s">
        <v>3</v>
      </c>
      <c r="F33">
        <f>F14</f>
        <v>0.45454545454545398</v>
      </c>
      <c r="J33" t="s">
        <v>3</v>
      </c>
      <c r="K33">
        <f>K14</f>
        <v>-0.45454545454545398</v>
      </c>
    </row>
    <row r="34" spans="5:11" x14ac:dyDescent="0.35">
      <c r="E34" t="s">
        <v>25</v>
      </c>
      <c r="F34">
        <f>C15-B14</f>
        <v>-14.965986394557831</v>
      </c>
      <c r="J34" t="s">
        <v>25</v>
      </c>
      <c r="K34">
        <f>C15-B14</f>
        <v>-14.965986394557831</v>
      </c>
    </row>
    <row r="36" spans="5:11" x14ac:dyDescent="0.35">
      <c r="E36" s="19" t="s">
        <v>26</v>
      </c>
      <c r="F36" s="20">
        <f>F30+F31*F32+F33*F34</f>
        <v>9.0702947845805113</v>
      </c>
      <c r="J36" s="19" t="s">
        <v>26</v>
      </c>
      <c r="K36" s="20">
        <f>K30+K31*K32+K33*K34</f>
        <v>9.0702947845804882</v>
      </c>
    </row>
    <row r="37" spans="5:11" x14ac:dyDescent="0.35">
      <c r="E37" s="19" t="s">
        <v>30</v>
      </c>
      <c r="F37" s="20">
        <f>B4^2*F36</f>
        <v>10.000000000000014</v>
      </c>
      <c r="J37" s="19" t="s">
        <v>30</v>
      </c>
      <c r="K37" s="20">
        <f>B4^2*K36</f>
        <v>9.9999999999999893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Aufgabe1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 Lehmann</cp:lastModifiedBy>
  <dcterms:created xsi:type="dcterms:W3CDTF">2019-05-06T07:59:56Z</dcterms:created>
  <dcterms:modified xsi:type="dcterms:W3CDTF">2022-05-16T20:41:35Z</dcterms:modified>
</cp:coreProperties>
</file>